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unka\M (közös meghajtó)\2024\Szerződések közzététele\"/>
    </mc:Choice>
  </mc:AlternateContent>
  <xr:revisionPtr revIDLastSave="0" documentId="13_ncr:1_{E7BBCC53-E54B-4623-BC6E-D3A0626AB1B5}" xr6:coauthVersionLast="36" xr6:coauthVersionMax="36" xr10:uidLastSave="{00000000-0000-0000-0000-000000000000}"/>
  <bookViews>
    <workbookView xWindow="0" yWindow="0" windowWidth="28800" windowHeight="12225" firstSheet="1" activeTab="11" xr2:uid="{1DBC6C87-2977-44CD-9D6D-805299D23193}"/>
  </bookViews>
  <sheets>
    <sheet name="Cognos_Office_Connection_Cache" sheetId="3" state="veryHidden" r:id="rId1"/>
    <sheet name="2013" sheetId="9" r:id="rId2"/>
    <sheet name="2014" sheetId="10" r:id="rId3"/>
    <sheet name="2015" sheetId="11" r:id="rId4"/>
    <sheet name="2016" sheetId="12" r:id="rId5"/>
    <sheet name="2017" sheetId="1" r:id="rId6"/>
    <sheet name="2018" sheetId="2" r:id="rId7"/>
    <sheet name="2019" sheetId="4" r:id="rId8"/>
    <sheet name="2020" sheetId="7" r:id="rId9"/>
    <sheet name="2021" sheetId="6" r:id="rId10"/>
    <sheet name="2022" sheetId="5" r:id="rId11"/>
    <sheet name="2023" sheetId="8" r:id="rId12"/>
    <sheet name="2024" sheetId="13" r:id="rId13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ID" localSheetId="1" hidden="1">"16360dc2-70c0-4d2e-8a7b-1bd67d90448a"</definedName>
    <definedName name="ID" localSheetId="2" hidden="1">"1dfb3502-672c-4ba7-9653-10308cfb561d"</definedName>
    <definedName name="ID" localSheetId="3" hidden="1">"f4e016ad-b83c-4ce2-9ee5-1222dbd24482"</definedName>
    <definedName name="ID" localSheetId="4" hidden="1">"1101c80e-c778-486f-a36c-9703d945ad0c"</definedName>
    <definedName name="ID" localSheetId="5" hidden="1">"49e2754f-abf3-42a5-b337-a7a423001442"</definedName>
    <definedName name="ID" localSheetId="6" hidden="1">"eab77a1e-57b1-4884-8e3b-a73e4a41c37e"</definedName>
    <definedName name="ID" localSheetId="7" hidden="1">"8f907fa6-00fa-478e-b660-735887b1417b"</definedName>
    <definedName name="ID" localSheetId="8" hidden="1">"1ef72311-01a5-4518-87f8-365d266491fa"</definedName>
    <definedName name="ID" localSheetId="9" hidden="1">"4b8cca25-1839-43a4-9c1d-7117917b5565"</definedName>
    <definedName name="ID" localSheetId="10" hidden="1">"888f6368-2dcc-47d0-96ae-8bbad7f7f6f4"</definedName>
    <definedName name="ID" localSheetId="11" hidden="1">"5829270b-635e-4e93-affa-fecc7904d31e"</definedName>
    <definedName name="ID" localSheetId="0" hidden="1">"4be5b412-d3eb-466b-bf29-978c2ef1f268"</definedName>
    <definedName name="Munka1">[1]Munka1!$A:$A</definedName>
    <definedName name="partner">[2]Munka1!$A$1:$A$210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4" i="8" l="1"/>
  <c r="E12" i="8"/>
  <c r="E9" i="8"/>
  <c r="E61" i="5"/>
  <c r="G10" i="11"/>
  <c r="E7" i="12"/>
  <c r="E12" i="11"/>
  <c r="E40" i="7"/>
  <c r="E47" i="4"/>
  <c r="E19" i="1"/>
  <c r="E39" i="7"/>
  <c r="E40" i="4"/>
  <c r="E16" i="2"/>
  <c r="E35" i="1"/>
  <c r="E33" i="1"/>
  <c r="E32" i="1"/>
  <c r="E31" i="1"/>
  <c r="E29" i="1"/>
  <c r="E22" i="1"/>
  <c r="E28" i="4"/>
</calcChain>
</file>

<file path=xl/sharedStrings.xml><?xml version="1.0" encoding="utf-8"?>
<sst xmlns="http://schemas.openxmlformats.org/spreadsheetml/2006/main" count="2200" uniqueCount="773">
  <si>
    <t>Szerződés típusa</t>
  </si>
  <si>
    <t>Szerződés tárgya</t>
  </si>
  <si>
    <t>szerződéskötés dátuma</t>
  </si>
  <si>
    <t>szerződés lejárta</t>
  </si>
  <si>
    <t>Vállalkozási szerződés</t>
  </si>
  <si>
    <t>Adás-vételi szerződés</t>
  </si>
  <si>
    <t>Szolgáltatási szerződés</t>
  </si>
  <si>
    <t>Keretszerződés</t>
  </si>
  <si>
    <t>Üzemeltetési szerződés</t>
  </si>
  <si>
    <t>NA 80-300 mm vezetékek szivacsos mosatása</t>
  </si>
  <si>
    <t>Devízép Kft.</t>
  </si>
  <si>
    <t>Vállalkozó megnevezése</t>
  </si>
  <si>
    <t xml:space="preserve">Víztározó medence felújítás </t>
  </si>
  <si>
    <t xml:space="preserve">Duna-Kút Kft. </t>
  </si>
  <si>
    <t>Csapó u.-i NA250 acny vezeték cseréje</t>
  </si>
  <si>
    <t>Sorszám</t>
  </si>
  <si>
    <t xml:space="preserve">Huntraco Rt. </t>
  </si>
  <si>
    <t xml:space="preserve"> YHG-707 rendszámú kotrógép cseréje</t>
  </si>
  <si>
    <t>71 353 EURO</t>
  </si>
  <si>
    <t>Motto Ép.ip.Kft.</t>
  </si>
  <si>
    <t>1-es gázmotor felújítása  (60 000 üó.)</t>
  </si>
  <si>
    <t>Power Szerviz Kft.</t>
  </si>
  <si>
    <t>Szennyvíztisztító telep intenzifikálása, fejlesztése,</t>
  </si>
  <si>
    <t>DEVIZ Kft.</t>
  </si>
  <si>
    <t>Komplex-D Kft.</t>
  </si>
  <si>
    <t>Csőtörés, meghibásodási munkák utáni felbontott közterületek helyreállítási munkái Debrecenben</t>
  </si>
  <si>
    <t>PAZÓTECH KFT.</t>
  </si>
  <si>
    <t xml:space="preserve"> 2022.03.31.</t>
  </si>
  <si>
    <t xml:space="preserve">2021.12.31, </t>
  </si>
  <si>
    <t>Klórozó felújítás - I. vízműtelep</t>
  </si>
  <si>
    <t>FORRÁS-Víztechnológia Kft.</t>
  </si>
  <si>
    <t>KUSZI Kft.</t>
  </si>
  <si>
    <t>Debrecen,4-es sz. főút(Erzsébet u.) átvezető szakaszán található NA 300-as acél anyagú ivóvíz gerincvezeték átépítése</t>
  </si>
  <si>
    <t>Tehergépjármű beszerzése (IMA-428 helyett)</t>
  </si>
  <si>
    <t>Eurotrade Kft</t>
  </si>
  <si>
    <t>Trans Lex Work Kft.</t>
  </si>
  <si>
    <t>HUBER Coanda RoSF4 típusú homokmosó berendezés cseréje</t>
  </si>
  <si>
    <t>3. sz. és 6. sz.  Hiller centrifuga   8 000 üzemórás felújítása</t>
  </si>
  <si>
    <t>Akvi-Patent Zrt.</t>
  </si>
  <si>
    <t>munkaterület átadásától számított 3 hónap</t>
  </si>
  <si>
    <t>4.sz.gázmotor felújítása</t>
  </si>
  <si>
    <t>Ber.átadásától 4 hét</t>
  </si>
  <si>
    <t xml:space="preserve">II.sz. vízműtelep gázkazán csere </t>
  </si>
  <si>
    <t>Szennyvíztisztító üzem  gázkazán csere</t>
  </si>
  <si>
    <t>GC/MS/MS laborműszer beszerzése</t>
  </si>
  <si>
    <t>UNICAM Magyarország Kft.</t>
  </si>
  <si>
    <t>Gammavill Kft.</t>
  </si>
  <si>
    <t xml:space="preserve">Nyersvízhálózat felújítás V. ütem - IV.vízműtelep </t>
  </si>
  <si>
    <t>II. tpl. 16 sz. és  I.tlp. 6 sz. szűrőhengerek felújítása</t>
  </si>
  <si>
    <t>I. vízmű telep kapcsoló terem felújítása</t>
  </si>
  <si>
    <t>HCE Transker Kft.Db.</t>
  </si>
  <si>
    <t>Debrecen, Dósa nádor tér ivóvízvezeték rekonstrukció-kivitelezés</t>
  </si>
  <si>
    <t>Kuszi Kft. Db.</t>
  </si>
  <si>
    <t>Debrecen, Töhötöm utca Szennyvízcsatorna gerinc és bekötővezeték rekonstrukció</t>
  </si>
  <si>
    <t>Oldószer betáplálását lehetővé tevő kármentő műtárgy és adagolási technológia kialakítása</t>
  </si>
  <si>
    <t>Tev- AKVA Kft.</t>
  </si>
  <si>
    <t>3.sz. gázmotor 20000 üzemórás felújítása</t>
  </si>
  <si>
    <t>Power Szerviz Kft.Bp.</t>
  </si>
  <si>
    <t xml:space="preserve">I. tlp. 7. és II. tlp. 15.sz. szűrőhengerek felújítása </t>
  </si>
  <si>
    <t>471. sz főút 2+864-3+341 és 4+193-4+321 km szelvények között ivóvízvezeték kiváltás (DN110 méretről DN225 átmérőre.)</t>
  </si>
  <si>
    <t>Dósa nádor tér ivóvízvezeték rekonstrukció</t>
  </si>
  <si>
    <t>Meglévő, környezetszennyező Konzervgyári főgyűjtő csatorna és csatlakozó gyűjtők          (Kabar u-i szakasz; magánterületek alatt bélelés) felújítása</t>
  </si>
  <si>
    <t>Agriapipe Kft.</t>
  </si>
  <si>
    <t xml:space="preserve">Iszap-víz hőcserélő csere  1.sz. rothasztó toronynál </t>
  </si>
  <si>
    <t>Zolend Kft.</t>
  </si>
  <si>
    <t>Közbeszerzési törvény hatálya alá nem tartozó szerződések közzététele</t>
  </si>
  <si>
    <t xml:space="preserve">Debrecen, Tócóskert, Margit téri uszoda üzemeltetése, karbantartása </t>
  </si>
  <si>
    <t>DH-Szerviz Kft.</t>
  </si>
  <si>
    <t>Debrecen, Csúcs u., Bellegelőkert-Pehelyfelhő u., Lázár u. sás-Zsombék utcákban közüzemű ivővíz gerincvezetékek megépítése</t>
  </si>
  <si>
    <t>Debrecen, Ruyter utca 1/a. szám meletti szennyvízátemelő teljeskörű felújítása</t>
  </si>
  <si>
    <t>Csőtörés, meghibásodási munkák utáni felbontott közterületek helyreállítási munkái</t>
  </si>
  <si>
    <t>Kuszi Kft.</t>
  </si>
  <si>
    <t>határozatlan időtartamra</t>
  </si>
  <si>
    <t>1.sz.melléklet szerinti árakkal</t>
  </si>
  <si>
    <t xml:space="preserve">Debrecen, Egyetem sugárút vízvezetéki csomópontok és bekötővezetékek átépítése  </t>
  </si>
  <si>
    <t>Meglévő, környezetszennyező Konzervgyári főgyűjtő csatorna és csatlakozó gyűjtők (Monostorpályi u.- Álmos -Ménrót u.között bélelés) felújítása</t>
  </si>
  <si>
    <t>Spendrace Kft.</t>
  </si>
  <si>
    <t>munkater.átad.köv. 2 hónap</t>
  </si>
  <si>
    <t>Vikuv Zrt.Db.</t>
  </si>
  <si>
    <t xml:space="preserve">Füredi út-Szabó Lőrinc u.csomópontban vízvezeték felújítás </t>
  </si>
  <si>
    <t>Agriapipe Kft.Eger</t>
  </si>
  <si>
    <t>Böszörményi úti NA 400-as vízvezeték csőbéleléses felújítása</t>
  </si>
  <si>
    <t>Borzán Gáspár utcai NA 200-as vízvezeték csőbéleléses felújítása</t>
  </si>
  <si>
    <t>Tündérrózsa (Diószegi út és Tündérhegy utca között) ivóvíz gerincvezeték építése</t>
  </si>
  <si>
    <t>Devízép Kft. Db.</t>
  </si>
  <si>
    <t>Monostorpályi u.4-5sz.-ú aknák között szennyvízcsatorna rekonstrukció</t>
  </si>
  <si>
    <t>Komplex-D Kft. Db.</t>
  </si>
  <si>
    <t>Monostorpályi u.-Kabar u csomópont reknstrukció</t>
  </si>
  <si>
    <t>Keleti Ipartelepi úton szennyvízcsatorna rekonstrukció kivitelezés</t>
  </si>
  <si>
    <t>Nagy-Víz Kft.Db.</t>
  </si>
  <si>
    <t>CE Dynamic Kft.Bp.</t>
  </si>
  <si>
    <t xml:space="preserve"> 8 hét</t>
  </si>
  <si>
    <t>2.sz-ú fölös-iszap sűrítő iszapcentrifuga felújítása</t>
  </si>
  <si>
    <t>Trans Lex Work</t>
  </si>
  <si>
    <t>6.sz-ú víztelenítő centrifuga felújítása</t>
  </si>
  <si>
    <t>Iszapvezetékek és iszaprecirkulációs aknák gépészeti felújítása</t>
  </si>
  <si>
    <t>Akvi-Patent Zrt. Besenyszög</t>
  </si>
  <si>
    <t>Szennyvíztisztító telep intenzifikálása, fejlesztése 6 hónapos próbaüzem után</t>
  </si>
  <si>
    <t>Horváth Gábor Környezetmérnöki Kft. Fertőszentmiklós</t>
  </si>
  <si>
    <t>Biogázvezeték felújítása</t>
  </si>
  <si>
    <t>Pazótech Kft. Db.</t>
  </si>
  <si>
    <t xml:space="preserve"> Margit téri uszoda légkezelők cseréje </t>
  </si>
  <si>
    <t>DH-Szerviz Kft. Db.</t>
  </si>
  <si>
    <t>Terra-Generál Ép.ip.Kft. H.sámson</t>
  </si>
  <si>
    <t>2 hónap munkater.átad.után</t>
  </si>
  <si>
    <t>YLE-544 JCB ECO kotrógép vásárlása tartozékokkal</t>
  </si>
  <si>
    <t>Létavértes Város Önkormányzata</t>
  </si>
  <si>
    <t>VIKUV Zrt.</t>
  </si>
  <si>
    <t>I.tlp.5-ös és  II.tlp.13-as szűrőhenger és csatlakozó vezetékek gépészeti felújítása</t>
  </si>
  <si>
    <t>Huntraco Rt. Budaörs</t>
  </si>
  <si>
    <t xml:space="preserve">Iszap recirkulációs vezeték felújítása </t>
  </si>
  <si>
    <t>DEVÍZ Kft.</t>
  </si>
  <si>
    <t>Hírös Mester Kft. Kecskemét</t>
  </si>
  <si>
    <t>Épület Kontrol Kft.</t>
  </si>
  <si>
    <t>Felszín alatti vízkivétel tárgyi eszközeinek rekonstrukciója, felújítása (Nyersvízhálózat felújítás V. ütem - IV.vízműtelep)</t>
  </si>
  <si>
    <t>Geokomplex Kft. Miskolc</t>
  </si>
  <si>
    <t>Eurotrade Kft.</t>
  </si>
  <si>
    <t>2019.01.07;2019.06.06.</t>
  </si>
  <si>
    <t>I.sz. vízműtelep 2 db kondenzációs gázkazán beép. kivitelezése</t>
  </si>
  <si>
    <t>Hidrostal F10K iszaprecirkulációs szivattyúk cseréje, felújítása</t>
  </si>
  <si>
    <t>Hidrostal Kft. Nyúl</t>
  </si>
  <si>
    <t xml:space="preserve">Értékesítés:Saját számlanyomtatáshoz  hardver és szoftver eszközök beszerzése </t>
  </si>
  <si>
    <t>Debreceni Irodarendszer Kft.</t>
  </si>
  <si>
    <t>Négyen 2002 Kft.</t>
  </si>
  <si>
    <t xml:space="preserve">Hajdúsámson: Ivóvízrekonstrukció Jókai u. </t>
  </si>
  <si>
    <t xml:space="preserve">Nagy-Víz Kft. </t>
  </si>
  <si>
    <t>Klórozó felújítás - II., vízműtelep</t>
  </si>
  <si>
    <t>Forrás-Víztechnológia Kft.</t>
  </si>
  <si>
    <t>2020.11.19.m:2020.12.14.</t>
  </si>
  <si>
    <t>Keviép Kft.Db.</t>
  </si>
  <si>
    <t>felújításra tört.átad-tól 1 hónap</t>
  </si>
  <si>
    <t>2.sz. gázmotor 20000 üzemórás felújítása</t>
  </si>
  <si>
    <t>Ber.átadástól számított 6 hét</t>
  </si>
  <si>
    <t>ATYS-CO Kft.</t>
  </si>
  <si>
    <t>munkater.átadástól 3 hó</t>
  </si>
  <si>
    <t>Terra Generál Kft.</t>
  </si>
  <si>
    <t>ÉKVISZ Kft.Db.</t>
  </si>
  <si>
    <t>CCAPS-LINE Kft.</t>
  </si>
  <si>
    <t>megr-től számított 8 hét</t>
  </si>
  <si>
    <t>GAMMAVILL Kft.</t>
  </si>
  <si>
    <t>1 db ATLAS-COPCO GA30VSD+FF csavarkompresszor és szűrők beszerzése</t>
  </si>
  <si>
    <t>KELET-ATLASZ Kompresszor Kft.</t>
  </si>
  <si>
    <t>DEVÍZÉP Kft.</t>
  </si>
  <si>
    <t>munkat. Átadását követő 2 hónap</t>
  </si>
  <si>
    <t>Konzervgyári II-es sz. szennyvízátemelő berendezés építészeti és gépészeti felújítása</t>
  </si>
  <si>
    <t>DEVIZ Kft. Db.</t>
  </si>
  <si>
    <t>2021.08.23   2021.09.24.</t>
  </si>
  <si>
    <t>munkaterület átadásától számított 1 hónap   2021.11.30.</t>
  </si>
  <si>
    <t>Ezerjó utca szennyvízelvezetéshez szükséges gerinccsatorna építése</t>
  </si>
  <si>
    <t>2021.09.30  2021.11.10.</t>
  </si>
  <si>
    <t>mter.átad-t köv 3 hónap</t>
  </si>
  <si>
    <t>Ezerjó utcai szennyvízcsatorna építési munka utáni, útalap helyreállítási munkái</t>
  </si>
  <si>
    <t>mter.átad-t köv 1hónap</t>
  </si>
  <si>
    <t>Keve utca szennyvízelvezetéshez gerinccsatorna építése</t>
  </si>
  <si>
    <t>2021.08.</t>
  </si>
  <si>
    <t>munkaterület átadását követő 2 hónap</t>
  </si>
  <si>
    <t>1 db 1,5 m3 űrtartalmú aktív szén adszorber tartály legyártása, telepítése és a meglévő DN 200 biogáz vezetékre történő rákötése és beüzemelése</t>
  </si>
  <si>
    <t>Gyémánt-Net Kft.</t>
  </si>
  <si>
    <t>beüzemelés:        2021.09.28.    hőszigetetlés,burkolat elkészítése:       2021.10.31.</t>
  </si>
  <si>
    <t>Szennyvíztisztító üzem, szippantott szennyvízfogadó 2 db AP-400/5 rács felújítása</t>
  </si>
  <si>
    <t>Szennyvíztisztító üzem, I.sz. durvarács felújítása</t>
  </si>
  <si>
    <t>Organica Technológiák Zrt.</t>
  </si>
  <si>
    <t>Ford Transit Van FVD Trend 2.0 TDCI DPF HDT M6 (130Le) L3 H2 (1.3/3.5) beszerzése</t>
  </si>
  <si>
    <t>VAGÉP Zrt.</t>
  </si>
  <si>
    <t>Debrecen, Szennyvíztisztító Telepen található folyamatirányító rendszer frissítése</t>
  </si>
  <si>
    <t>2021.09.15   2021.11.25.</t>
  </si>
  <si>
    <t>KÓDLABOR Kft.</t>
  </si>
  <si>
    <t>Borítékoló és nyomdagép beszerzése a Hőszolgáltató Zrt. Számlanyomtatási tevékenységéhez</t>
  </si>
  <si>
    <t xml:space="preserve">Debreceni Irodaszer Kft. </t>
  </si>
  <si>
    <t xml:space="preserve">1 db Pitney Bowes Relay 8000 borítékoló rendszer OMR+BCR olvasóval </t>
  </si>
  <si>
    <t>Systec DX-45 autókláv+tartozékok, hordozható automata gázégők+biztonsági tömlők beszerzése</t>
  </si>
  <si>
    <t>Labsystem Kft.</t>
  </si>
  <si>
    <t>Sápi Csaba</t>
  </si>
  <si>
    <t>Szennyvízátemelő építészeti és gépészeti felújítása és NA 300 zsiliptolózár beépítése</t>
  </si>
  <si>
    <t>Vízműtelep részére a villamossági és vezérléstechnikai rekonstrukcióhoz tartozó, gépházi villamos szekrény cseréje</t>
  </si>
  <si>
    <t>HCE TRANSKER KFT</t>
  </si>
  <si>
    <t>2021.10.11   2021.11.26.</t>
  </si>
  <si>
    <t>2021.11.30    2021.12.21.</t>
  </si>
  <si>
    <r>
      <t>II.sz. vízműtelep gázkazán csere</t>
    </r>
    <r>
      <rPr>
        <b/>
        <sz val="11"/>
        <color theme="1"/>
        <rFont val="Times New Roman"/>
        <family val="1"/>
        <charset val="238"/>
      </rPr>
      <t xml:space="preserve"> 1. sz módosítása</t>
    </r>
  </si>
  <si>
    <r>
      <t>Debrecen,4-es sz. főút(Erzsébet u.) átvezető szakaszán található NA 300-as acél anyagú ivóvíz gerincvezeték átépítése</t>
    </r>
    <r>
      <rPr>
        <b/>
        <sz val="11"/>
        <color theme="1"/>
        <rFont val="Times New Roman"/>
        <family val="1"/>
        <charset val="238"/>
      </rPr>
      <t xml:space="preserve"> 1.sz. módosítása</t>
    </r>
  </si>
  <si>
    <r>
      <t xml:space="preserve">Nyersvízhálózat felújítás V. ütem - IV.vízműtelep  </t>
    </r>
    <r>
      <rPr>
        <b/>
        <sz val="11"/>
        <color theme="1"/>
        <rFont val="Times New Roman"/>
        <family val="1"/>
        <charset val="238"/>
      </rPr>
      <t>1.sz. módosítás</t>
    </r>
  </si>
  <si>
    <t>2021.07.30 2021.10.01.</t>
  </si>
  <si>
    <t>szerződéses össszeg  nettó</t>
  </si>
  <si>
    <t xml:space="preserve">DDGÖ 0503/35 hrsz.alatti területen  1 db kút létesítése </t>
  </si>
  <si>
    <t>Határ úti Ipari park szennyvízhálózat bővítése,új főnyomóvezeték építése</t>
  </si>
  <si>
    <t>CASE WX148 EVO tip.gumikerekes kotrógép beszerzése</t>
  </si>
  <si>
    <t xml:space="preserve">Szennyvíztisztító telep intenzifikálása, fejlesztése </t>
  </si>
  <si>
    <t>H.sámson 2.sz.kút nyersvízvezeték tervezése, kivitelezése</t>
  </si>
  <si>
    <t xml:space="preserve">DDGÖ 0500/5 hrsz.alatti területen  mélyfúrású kút létesítése kivitelezési munkái   </t>
  </si>
  <si>
    <t xml:space="preserve"> Lorántffy utcai gerinc és bekötővezeték felújítások</t>
  </si>
  <si>
    <t xml:space="preserve">Kotrógép cseréje YHG-707 </t>
  </si>
  <si>
    <t>3.sz. Hiller DT58-422 NS BD típusú (gysz H4608) és 5.sz. Hiller DP54-422 NS BD tipusú (gysz: H4604) centrifuga felújítása</t>
  </si>
  <si>
    <t>DORR előülepítő medence felújítása, kiviteli munka</t>
  </si>
  <si>
    <t xml:space="preserve">Derecske, Nap utca vízvezeték rekonstrukció </t>
  </si>
  <si>
    <t xml:space="preserve">Mikepércs, Sugár utca 33-37.sz. között szennyvízcsatorna átépítési munkái    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</si>
  <si>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</si>
  <si>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</si>
  <si>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</si>
  <si>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</si>
  <si>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</si>
  <si>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</si>
  <si>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</si>
  <si>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</si>
  <si>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</si>
  <si>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</si>
  <si>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</si>
  <si>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</si>
  <si>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</si>
  <si>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</si>
  <si>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</si>
  <si>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</si>
  <si>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</si>
  <si>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</si>
  <si>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</si>
  <si>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</si>
  <si>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</si>
  <si>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</si>
  <si>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</si>
  <si>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</si>
  <si>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</si>
  <si>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</si>
  <si>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</si>
  <si>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</si>
  <si>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</si>
  <si>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</si>
  <si>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</si>
  <si>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</si>
  <si>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</si>
  <si>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</si>
  <si>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</si>
  <si>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</si>
  <si>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</si>
  <si>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</si>
  <si>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</si>
  <si>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</si>
  <si>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</si>
  <si>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</si>
  <si>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</si>
  <si>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</si>
  <si>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</si>
  <si>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</si>
  <si>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</si>
  <si>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</si>
  <si>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</si>
  <si>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</si>
  <si>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</si>
  <si>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</si>
  <si>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</si>
  <si>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</si>
  <si>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</si>
  <si>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</si>
  <si>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</si>
  <si>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</si>
  <si>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</si>
  <si>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</si>
  <si>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</si>
  <si>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</si>
  <si>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 xml:space="preserve">Erőátviteli kábelfektetés (I.telep kábel csere) </t>
  </si>
  <si>
    <t>I-II-IV.vízmű tlp. Vízbázis védőidom méretezések a TEVA szennyezés tényfeltárás, mászaki beavatkozás kivitelezéséhez kapcsolódó kiegészítő munkái</t>
  </si>
  <si>
    <t>Darus tehergépjármű beszerzése</t>
  </si>
  <si>
    <t>Vízhálózati csomópontok rekonstrukciója (Debrecen, Szent A.-Sumen-Wesswlényi u.ltlp.)</t>
  </si>
  <si>
    <t xml:space="preserve">4.sz Hiller DP 54422 iszapcentrifuga 8000 üó.felújítása </t>
  </si>
  <si>
    <t>Gerinc és bekötővezeték felújítások (Könyvkötő utca, ragoda dűlő, Kacagány, Kistegez u.)</t>
  </si>
  <si>
    <t>II.sz. MEVA Rotoscreen RS29 gépi rács felújítása  I. ütem</t>
  </si>
  <si>
    <t>Derecske: Azbesztcement gerinc- és elosztóvezetékek rekonstrukciója bekötővezetékekkel  Dr.Mustó S.</t>
  </si>
  <si>
    <t>HCE Transker Kft.</t>
  </si>
  <si>
    <t>Szennyvízcsatorna hálózat bővítés Debrecen,  Platán utca kivitelezés</t>
  </si>
  <si>
    <t>Db. Vár u.2.sz-tól a Blaháné utca 2.sz-ig tetőlefolyók bekötővezetékeinek felújítása</t>
  </si>
  <si>
    <t>Szennyvízcsatorna hálózat bővítés Kádár- Hordó- Dézsa utcákban</t>
  </si>
  <si>
    <t xml:space="preserve">2. Hiller DT 58-422NS BD tip., H4607 gysz. Iszapsürítő centrifuga 8 000 üó. felújítása </t>
  </si>
  <si>
    <t>Napelemes kiserőmű tervezése, engedélyeztetése, telepítése I. sz. Vízműtelep</t>
  </si>
  <si>
    <t xml:space="preserve">Ivóvízhálózat és bekötővezeték rekonstrukció (Bartók B. és Harangi u. ) </t>
  </si>
  <si>
    <t xml:space="preserve">Derecske, Sas utca ivóvíz gerincvezeték rekonstrukció </t>
  </si>
  <si>
    <t xml:space="preserve">Nyíradony, Kossuth utcai szv. Átemelő építészeti, gépészeti felújítása </t>
  </si>
  <si>
    <t>IV.sz. vízműtelep 26.,27.,28.,29. sz. kutak villámvédelmi rendszer kiépítése</t>
  </si>
  <si>
    <t>8 db Grundfos típusú búvárszivattyú beszerzése</t>
  </si>
  <si>
    <t xml:space="preserve">I.sz. vízműtelepi 8-as sz. szűrőhenger felújítása </t>
  </si>
  <si>
    <t>Debrecen, Ezerjó utcai ivóvíz gerincvezeték építése</t>
  </si>
  <si>
    <t>Debrecen,  Pércsikert utcai vízvezeték építés</t>
  </si>
  <si>
    <t xml:space="preserve">Konzervgyári fgy., Kabar u-i szakasz; magánterületek alatt bélelés felújítása </t>
  </si>
  <si>
    <t>Gerinccsatorna bélelés és 3 db bekötővezeték rekonstrukció Debrecen, Virág utca</t>
  </si>
  <si>
    <t xml:space="preserve"> 3. és 6. sz. Hiller centrifugák felújítása</t>
  </si>
  <si>
    <t>Szennyvíztisztító üzem, iszapfeladás szabályozásához szükséges PLC szoftverek módosítása</t>
  </si>
  <si>
    <t>Szennyvíztelepi I.sz. MEVA rács felújítása</t>
  </si>
  <si>
    <t xml:space="preserve">4.sz.gázmotor felújítása </t>
  </si>
  <si>
    <t>Épület fűtési célra szolgáló kazán beszerzése, beüzemelése</t>
  </si>
  <si>
    <t>Hideg- és melegvízmérő leolvasás, mérőcsere munkafolyamatok kezelő rendszerének szoftverfejlesztési, felhasználási, telepítési, üzembe helyezési és betanítási feladatok ellátása</t>
  </si>
  <si>
    <t xml:space="preserve">Petőfi utcai vízvezeté rekonstrukció gerinc és bekötővezetékek </t>
  </si>
  <si>
    <t xml:space="preserve"> Vámospércs belterületén 49 db ivóvíz házi bekötés áthelyezése </t>
  </si>
  <si>
    <r>
      <t xml:space="preserve">IV.sz.Vízműteleptől 540,0 m hosszban vízvezeték átépítés ø110 méretről ø225 mm méretre, Kondoros lakóparknál a ø110-es vezetékeket összekötő 280 m ø160 PE anyagú vízvezeték építési munkái (pótmunkák)  </t>
    </r>
    <r>
      <rPr>
        <b/>
        <sz val="11"/>
        <color rgb="FF000000"/>
        <rFont val="Times New Roman"/>
        <family val="1"/>
        <charset val="238"/>
      </rPr>
      <t xml:space="preserve"> </t>
    </r>
  </si>
  <si>
    <t xml:space="preserve">Nagycsere-Haláp kapacitás növelő beruházás pótmunkái  </t>
  </si>
  <si>
    <t xml:space="preserve">Halápi óvoda és közösségi ház ivóvízellátása- vízvezeték építése létesítési engedély szerint. </t>
  </si>
  <si>
    <t xml:space="preserve">BMW V-1-1 jelű vízvezeték építés a 0+010-0+040 km között: 355 PE 100 SDR-17-es anyagú vezeték építése 530 m hosszban, 3 db NA 100-asés 2 db NA 350-es  tolózár beépítése </t>
  </si>
  <si>
    <r>
      <t>Debrecen, Déli Gazdasági Övezet infrastruktúra fejlesztés címűprojekt keretében a DN 160 szennyvíz nyomóvezeték kivitelezési munkálatai</t>
    </r>
    <r>
      <rPr>
        <b/>
        <sz val="11"/>
        <rFont val="Times New Roman"/>
        <family val="1"/>
        <charset val="238"/>
      </rPr>
      <t xml:space="preserve"> </t>
    </r>
  </si>
  <si>
    <t>Arnóth és Társa Kft.</t>
  </si>
  <si>
    <t>IV.sz. vízműtelepi kutak villámvédelmi hálózatának kiépítése(18.,19,21,22)</t>
  </si>
  <si>
    <t>Grundfos Hungária Kft.</t>
  </si>
  <si>
    <t>44 db búvárszivattyú beszerzése</t>
  </si>
  <si>
    <t>szerz.kötéstől szám.12 hét</t>
  </si>
  <si>
    <t>B/6 jelű kúthoz bekötőút és forduló építése</t>
  </si>
  <si>
    <t>I.sz. vízműtelepi 8-as sz. szűrőhenger felújítása (+pótmunka (11 db MOFH pneumatikus Festo szelep cseréje)</t>
  </si>
  <si>
    <t xml:space="preserve">II.sz. vízműtelep gázkazán csere 2. résszámla </t>
  </si>
  <si>
    <t>2021.12.31, 2022.03.31.</t>
  </si>
  <si>
    <t>Strabag Ált. Építő KFt.</t>
  </si>
  <si>
    <t>burkolathelyreállítási munkálatok I. ütem</t>
  </si>
  <si>
    <t>ivóvízhálózat rekonstrukciós beavatkozások utáni burkolat helyreállítási munkák</t>
  </si>
  <si>
    <t>Debrecen, Egyetem sugárút vízvezetéki csomópontok és bekötővezetékek átépítése  kiviteli munkái 1. sz résszámla</t>
  </si>
  <si>
    <t>szerz.aláírásától szám. 60 nap</t>
  </si>
  <si>
    <t>kotrógép beszezése</t>
  </si>
  <si>
    <t>158 000 euro</t>
  </si>
  <si>
    <t>Hidrostal Kft.</t>
  </si>
  <si>
    <t>Szennyvízszivattyúk beszerzése pályázatás keretén belül (1.rész) szivattyúk beszerzése</t>
  </si>
  <si>
    <t>sz.hatályba lépésétől számított 4 hónap</t>
  </si>
  <si>
    <t>Xylem Kft.</t>
  </si>
  <si>
    <t>Szennyvízszivattyúk beszerzése pályázatás keretén belül (2.rész) szivattyúk beszerzése</t>
  </si>
  <si>
    <t>sz.hatályba lépésétől számított 7 hónap</t>
  </si>
  <si>
    <t>Zultzer Pumpen Kft.</t>
  </si>
  <si>
    <t>Szennyvízszivattyúk beszerzése pályázatás keretén belül (7.rész) szivattyúk beszerzése</t>
  </si>
  <si>
    <t>iszapfeladás szabályozásához szükséges PLC szoftverek módosítása</t>
  </si>
  <si>
    <t>Ford Transit Van FVD Trend 2.0 TDCI DPF HDT M6 (130Le) L3 H2 (1.3/3.5) beszerzése (Hibaelhárítási és karbantartási munkákra felszerelt műhelygépkocsi beszerzés)</t>
  </si>
  <si>
    <t>Szennyvízszivattyúk beszerzése pályázatás keretén belül (9.rész) szivattyúk beszerzése</t>
  </si>
  <si>
    <t>Unicam Kft. Bp.</t>
  </si>
  <si>
    <t>Dionex Integrion ionkromatográf és tartozékai beszerzése</t>
  </si>
  <si>
    <t>szerződés aláír.köv..4 hónap</t>
  </si>
  <si>
    <t>hideg- és melegvízmérő leolvasás, mérőcsere munkafolyamatok kezelő rendszerének szoftverfejlesztési, felhasználási, telepítési, üzembe helyezési és betanítási feladatok ellátása</t>
  </si>
  <si>
    <t>kiviteli munkák elvégzése 188,3 m gerinccsatorna bélelés és 9 db tisztító akna felújítása</t>
  </si>
  <si>
    <t>Oravecz és Társa Kft.</t>
  </si>
  <si>
    <t>2 db Busch R5-00305-D-RA vákuumszivattyú beszerzése</t>
  </si>
  <si>
    <t>2022.05.15 és 2022.09.30.</t>
  </si>
  <si>
    <t>4.sz. főút ivóvízvezeték csomópont felújítási munkái munkái</t>
  </si>
  <si>
    <t>pótmunka megrendelése Honvéd utcai csomópont, Füredi utcai csomópont</t>
  </si>
  <si>
    <t>TLW KFT.</t>
  </si>
  <si>
    <t>2-es és 5-ös iszapcentrifuga felújítása</t>
  </si>
  <si>
    <t>Adásvételi szerződés</t>
  </si>
  <si>
    <t>IV. sz. vízműtelepen üzemelő klórozó berendezés felújítása</t>
  </si>
  <si>
    <t>Debecen, Teleki u. - Attila tér keretszerződésben ivóvíz gerinc és bekötővezeték felújítási munkája</t>
  </si>
  <si>
    <t>Devízép Kft</t>
  </si>
  <si>
    <t>2022.03.28, 06.15.</t>
  </si>
  <si>
    <t>2022.06.30 07.30.</t>
  </si>
  <si>
    <t>CE Dynamic Kft.</t>
  </si>
  <si>
    <t xml:space="preserve">Devízép Kft. </t>
  </si>
  <si>
    <t>Debrecen-Pallag, Mezőgazdász u.  Szennyvízátemelő berendezés képészeti felújítása</t>
  </si>
  <si>
    <t xml:space="preserve">Xylem Water Solutions Mo.Kft. </t>
  </si>
  <si>
    <t>12 db Contector szivattyú beszerzés + 6 db telepítő készlet és 5 db Adatper csatlakozólábhoz Grundfos N80</t>
  </si>
  <si>
    <t xml:space="preserve">Hírös Mester Kft. </t>
  </si>
  <si>
    <t>MEVA RS29-18-3 típusú gépi rács felújítása</t>
  </si>
  <si>
    <t>JMS 208  tip. 1. biogázmotor felújítása</t>
  </si>
  <si>
    <t>JMS 208  tip. 1. biogázmotor felújítása pótmunkái</t>
  </si>
  <si>
    <t>Debrecen Gyimes- Nyék u. csomópont rekonstrukció</t>
  </si>
  <si>
    <t xml:space="preserve"> Széchenyi u.- Kürtös u. kereszteződésben csomópont rekonstrukció kiviteli munka</t>
  </si>
  <si>
    <t xml:space="preserve">Burkolat helyreállítási tevékenység Debrecen város közigazgatási területén   </t>
  </si>
  <si>
    <t>Komplex-D Kft</t>
  </si>
  <si>
    <t>Szolgáltatási megállapodás</t>
  </si>
  <si>
    <t>Térinformatika - KAT karbantartás</t>
  </si>
  <si>
    <t>DV Info Kft.</t>
  </si>
  <si>
    <t>COE - HoldingNet - RUN - IP telefon</t>
  </si>
  <si>
    <t xml:space="preserve">Portaszolgálati és recepciós feladatok ellátása   </t>
  </si>
  <si>
    <t>PANNON GUARD ZRT</t>
  </si>
  <si>
    <t>2021.02.01. 
2022.02.01</t>
  </si>
  <si>
    <t>2022.01.31. 
2023.01.31</t>
  </si>
  <si>
    <t xml:space="preserve">Központi irodaház (Hatvan u. 12-14.) takarítása    </t>
  </si>
  <si>
    <t>BAZÁR PARKING 2000 Kft.</t>
  </si>
  <si>
    <t xml:space="preserve">Telephelyek takarítása    </t>
  </si>
  <si>
    <t>Járművek, földmunkagépek bérleti szerződés</t>
  </si>
  <si>
    <t>Gépjármű bérbeadás (2 db Földes, 8 db Hszoboszló, 9 db Berettyóújfalu)</t>
  </si>
  <si>
    <t>Hajdúkerületi és Bihari Víziközmű Szolgáltató Zrt</t>
  </si>
  <si>
    <t xml:space="preserve">Szennyvíz szippantási és szállítási feladatok (Berettyóújfalu, Földes) </t>
  </si>
  <si>
    <t>KOBOLD TRANS Bt.</t>
  </si>
  <si>
    <t>Berettyóújfalu szvíz szippantás</t>
  </si>
  <si>
    <t>Bernáth Csaba e.v.</t>
  </si>
  <si>
    <t>Járművek, földmunkagépek bérleti szerződése</t>
  </si>
  <si>
    <t>Hajdúszoboszló Város Önkormányzata</t>
  </si>
  <si>
    <t>határozatlan</t>
  </si>
  <si>
    <t>2022.01.01.
  2022.10.10.   2022.11.29.</t>
  </si>
  <si>
    <t>pénzügyi kompenzálás teljesüléséig</t>
  </si>
  <si>
    <t>Szerződéses össszeg  nettó</t>
  </si>
  <si>
    <t>Szerződéskötés dátuma</t>
  </si>
  <si>
    <t>Szerződés lejárta</t>
  </si>
  <si>
    <t>Szállítási szerződés</t>
  </si>
  <si>
    <t>Író-és irodaszerek</t>
  </si>
  <si>
    <t>Palker Papír Kft.</t>
  </si>
  <si>
    <t>Gázmotor olaj GMO longlife 40</t>
  </si>
  <si>
    <t>Mirkó és Társai 91 Kft.</t>
  </si>
  <si>
    <t>Rácsszemét és szennyvíziszap hulladék szállítása (4+4+1 település)   (Létavértes, Derecske, Hosszúpályi, Hajdúszovát, Bagamér, Nyíradony, Nyírábrány, Vámospércs) (2019.08.01-től Nyírlugos)</t>
  </si>
  <si>
    <t>A.K.S.D. KFT</t>
  </si>
  <si>
    <t>Burkolat helyreállítási munkák végzése (Debrecen + 39 település)</t>
  </si>
  <si>
    <t>DEVIZÉP KFT</t>
  </si>
  <si>
    <t>Tartós megbízási szerződés</t>
  </si>
  <si>
    <t xml:space="preserve">Vagyonkezelés, holdingszolgáltatás és gazdasági-üzletviteli tanácsadás </t>
  </si>
  <si>
    <t>DEBRECENI VAGYONKEZELŐ ZRT.</t>
  </si>
  <si>
    <t>Bérleti szerződés</t>
  </si>
  <si>
    <t>PON-712, PON-713, POH-406, PON-783, POH-354 frsz. gk. bérbeadása</t>
  </si>
  <si>
    <t>MOBIL CREDIT KFT</t>
  </si>
  <si>
    <t>Integrált Értékesítési Rendszer IÉR</t>
  </si>
  <si>
    <t>Szolgáltatási keretszerződés</t>
  </si>
  <si>
    <t>Mobil távközlési szolgáltatások beszerzése</t>
  </si>
  <si>
    <t>MAGYAR TELEKOM  NYRT</t>
  </si>
  <si>
    <t>Polielektrolit</t>
  </si>
  <si>
    <t>Allied Solutions CEE Kft.</t>
  </si>
  <si>
    <t>Hálózathidraulikai modell készítése</t>
  </si>
  <si>
    <t>DHI Hungary Kft.</t>
  </si>
  <si>
    <t>12 hónapon belül, előteljesítés lehetősége mellett</t>
  </si>
  <si>
    <t>HYDROCONSULT Vízügyi, Környezetvédelmi, Mérnöki Tanácsadó Kft.</t>
  </si>
  <si>
    <t>8 hónapon belül, előterljesítés lehetősége mellett</t>
  </si>
  <si>
    <t>Donauchem Vegyianyag Kereskedelmi Kft.</t>
  </si>
  <si>
    <t>Vas (III) klorid beszerzés</t>
  </si>
  <si>
    <t>12  hónapig tartó határozott időre vagy a mennyiség kimerüléséig</t>
  </si>
  <si>
    <t>AMTEK Kft.</t>
  </si>
  <si>
    <t>Klórgáz min. 99%-os vegyi anyag beszerzés</t>
  </si>
  <si>
    <t>Nátrium -hipoklorit 150 g/l, aktív klórtartalommal vegyi anyag beszerzés</t>
  </si>
  <si>
    <t>Szennyvíziszap szállítása, ártalmatlanítása Db. Vértesi út Szennyvíztisztító üzem</t>
  </si>
  <si>
    <t>Szennyvízhomok és rácsszemét szállítása Db. Vértesi út Szennyvíztisztító üzem</t>
  </si>
  <si>
    <t>Általános hőszolgáltatási közüzemi szerződés</t>
  </si>
  <si>
    <t>Debreceni Hőszolgáltató ZRt.</t>
  </si>
  <si>
    <t>Üzleti ügyfél szerződés</t>
  </si>
  <si>
    <t xml:space="preserve">Postai küldeményforgalmi és egyéb szolgáltatások  </t>
  </si>
  <si>
    <t>MAGYAR POSTA ZRT.DB-I IGAZG.</t>
  </si>
  <si>
    <t>Hatvan u. 12-14 irodaépület bérlés</t>
  </si>
  <si>
    <t>CÍVIS HÁZ Zrt.</t>
  </si>
  <si>
    <t>Szállítói és szolgáltatói szerződés</t>
  </si>
  <si>
    <t>Gépjárművek gumiabronccsal, keréktárcsával való ellátása, ehhez kapcsolódó teljes szervízszolgáltatás</t>
  </si>
  <si>
    <t>NORD-FRANK KFT</t>
  </si>
  <si>
    <t>Db,Margit téri uszoda üzemeltetés</t>
  </si>
  <si>
    <t>DH- SZERVÍZ KFT.</t>
  </si>
  <si>
    <t>2021.01.25.
2022.01.31</t>
  </si>
  <si>
    <t>Térségi üzemek működési területén jelentkező dugulás elhárítás, szennyvízszippantás, csatorna mosatás, ivóvíztisztításból származó iszap szállítás</t>
  </si>
  <si>
    <t>Tranzit-1 Kft</t>
  </si>
  <si>
    <t>Energiagazdálkodási feladatok</t>
  </si>
  <si>
    <t xml:space="preserve">NPN-503, NPN-505, NPN-506, NPN-509, NPN-510 frsz. Ford Tranzit gépjárművek bérbeadása  </t>
  </si>
  <si>
    <t>COE -Számítástechnikai berend, eszközök beszerzése,telepítése,üzemeltetése, infokommunikációs hálózat működtetése</t>
  </si>
  <si>
    <t xml:space="preserve">HoldingNet - számítástechnikai berendezések, eszközök beszerzése, telepítése, üzemeltetése  </t>
  </si>
  <si>
    <t>IP telefon</t>
  </si>
  <si>
    <t>MAGYAR TELEKOM  NYRT  / T SYSTEMS</t>
  </si>
  <si>
    <t>TRANZIT-1 Kft.</t>
  </si>
  <si>
    <t>Munkavédelmi, környezetvédelmi, tűzvédelmi és polgárvédelmi tanácsadás</t>
  </si>
  <si>
    <t>MU+KI BT.</t>
  </si>
  <si>
    <t xml:space="preserve">Kormányzati hangalapú csomagok (Mobil távközlési szolgáltatások)  </t>
  </si>
  <si>
    <t>Csapadék- és szennyvízcsatornákban, ill. azok aknáiban, Önkormányzat tulajdonában lévő területen rágcsálóírtás és gócpontok felkutatása</t>
  </si>
  <si>
    <t>PD-COFF Kft.</t>
  </si>
  <si>
    <t xml:space="preserve">Kormányzati hangalapú csomagok (Mobil távközlési szolgáltatások)    </t>
  </si>
  <si>
    <t>Boríték, csekkes, valamint pénzintézeti számla, egyéb ofszet előállítása, beborítékolt küldemények postai feladása, szállítása</t>
  </si>
  <si>
    <t>EPDB Nyomtatási Központ Zrt.</t>
  </si>
  <si>
    <t>Csapadék- és szennyvízcsatornákban, ill. azok aknáiban, Önkormányzat tulajdonában lévő területen rágcsálóírtás é sgócpontok felkutatása</t>
  </si>
  <si>
    <t>Fűtési célú hőenergia mérés szerinti elszámolása</t>
  </si>
  <si>
    <t>Nyugdíjasok foglalkoztatása</t>
  </si>
  <si>
    <t>Cívis-Közérdekű Nyugdíjas Szövetkezet</t>
  </si>
  <si>
    <t>Szennyvíziszap ártalmatlanítás, szállítá</t>
  </si>
  <si>
    <t>Telephelyek takarítása</t>
  </si>
  <si>
    <t>63.</t>
  </si>
  <si>
    <t>64.</t>
  </si>
  <si>
    <t>65.</t>
  </si>
  <si>
    <t>66.</t>
  </si>
  <si>
    <t>67.</t>
  </si>
  <si>
    <t>68.</t>
  </si>
  <si>
    <r>
      <t xml:space="preserve">1.sz. Rotoscreen RS 29 gépi finomrács felújítása MEVA </t>
    </r>
    <r>
      <rPr>
        <sz val="11"/>
        <rFont val="Times New Roman"/>
        <family val="1"/>
        <charset val="238"/>
      </rPr>
      <t>ISPA II.ü. 271/18-87410 (felújítás kiviteli munkái)</t>
    </r>
  </si>
  <si>
    <t>2021.10.12      2021.12.15.</t>
  </si>
  <si>
    <t>2021.12.20    2022.04.30.</t>
  </si>
  <si>
    <t>2021.10.28  2022.04.25.</t>
  </si>
  <si>
    <t>2022.05.31 2.ütem éles üzembeh.: 2022.05.31. 3. ütem éles üzembeh.: 2022.06.30.</t>
  </si>
  <si>
    <t>2022.03.23, mód.:04.28.</t>
  </si>
  <si>
    <t>2022.04.30, mód.:05.31.</t>
  </si>
  <si>
    <t>2022.09.15  2022.10.19.</t>
  </si>
  <si>
    <t>2022.10.28 2022.10.28.</t>
  </si>
  <si>
    <t>2022.10.31.    2022.11.15</t>
  </si>
  <si>
    <t xml:space="preserve">LIT Budapest Kft. </t>
  </si>
  <si>
    <t xml:space="preserve">Lisztes Trans Fuvarozó Egyéni Cég </t>
  </si>
  <si>
    <t>Lisztes Trans Fuvarozó Egyéni Cég</t>
  </si>
  <si>
    <t>Kuszi Kft</t>
  </si>
  <si>
    <t xml:space="preserve">DH-Szerviz Kft. </t>
  </si>
  <si>
    <t>Power Szerviz Kft</t>
  </si>
  <si>
    <t>Ekoszvit Center Kft</t>
  </si>
  <si>
    <t>Mélyépterv Komplex Mérnöki Zrt.</t>
  </si>
  <si>
    <t>Márkószoft Kft.</t>
  </si>
  <si>
    <t xml:space="preserve">Euro-Aqua Szerviz Kft. </t>
  </si>
  <si>
    <t>II.telep, déli 5000m3-es víztároló medence belső szigetelésének felújítása</t>
  </si>
  <si>
    <t xml:space="preserve">Akvi-Patent Zrt. </t>
  </si>
  <si>
    <t>Metal-Carbon Kft</t>
  </si>
  <si>
    <t xml:space="preserve">Kuszi Kft. </t>
  </si>
  <si>
    <t>Nagy-Víz Kft.</t>
  </si>
  <si>
    <t>26.hét</t>
  </si>
  <si>
    <t>Aquinno Service Kft.</t>
  </si>
  <si>
    <t>MUT Hungaria Kft.</t>
  </si>
  <si>
    <t>7 db UPA típusú ivóvizes búvárszivattyú beszerzése</t>
  </si>
  <si>
    <t xml:space="preserve">KSB Szivattyú és Armatúra Kft. </t>
  </si>
  <si>
    <t>44.hét</t>
  </si>
  <si>
    <t xml:space="preserve">Unicam Kft. </t>
  </si>
  <si>
    <t>10 hét</t>
  </si>
  <si>
    <t>Tenderterv Kft.</t>
  </si>
  <si>
    <t>45 nap</t>
  </si>
  <si>
    <t>Nagy-Víz Kft</t>
  </si>
  <si>
    <t>Komplex-Siker 21 Kft.</t>
  </si>
  <si>
    <t>60 nap</t>
  </si>
  <si>
    <t xml:space="preserve">Euro-Purátor Kft. </t>
  </si>
  <si>
    <t>Biogázvezeték és szerelvényeinek cseréje</t>
  </si>
  <si>
    <t>Pazótech Kft</t>
  </si>
  <si>
    <t>I. és II. sz. vízműtgelep gépházaiban létesítendő UV intenzitásszabályozó rendszerrel ellátott 4 db DUV 9 A 500 T típusú UV csírátlanító berendezés leszállítása</t>
  </si>
  <si>
    <t>Debrecen, Lovász-zugi tórendszer kármentesítési munkálatai</t>
  </si>
  <si>
    <t>Debrecen, Vekeri-tavi pihenőközpont szennyvíztisztító rekultivációja</t>
  </si>
  <si>
    <t>Monostorpályi út - Vécsey u. kereszteződésében szennyvízcsatornák felújítási munkái</t>
  </si>
  <si>
    <t>Debrecen-Józsa, Bocskai I. u. víz gerincvezeték és bekötő vízvezeték rekonstrukciós munkái</t>
  </si>
  <si>
    <t>Debrecen, Görgey u. 20. és Kartács u. 2. sz. között fokozott nyomású közüzemű vízvezeték építési munkái</t>
  </si>
  <si>
    <t>Központi irodaépület napelem-park létesítése</t>
  </si>
  <si>
    <t>JMS 208 típusú gázmotor 20.000 üzemórás felújítása  /Szennyvíztisztitó Üzemben lévő 2. sz. Jenbacher  gázmotor /</t>
  </si>
  <si>
    <t>Hortobágy u.-i szennyvízátemelő aprító berendezés telepítése</t>
  </si>
  <si>
    <t>Tervezési szerződés</t>
  </si>
  <si>
    <t>Víztorony műszaki tervének korszerűségi felülvizsgálata és kiviteli terv készítése</t>
  </si>
  <si>
    <t>I. telepen működő 35. sz. kút GPRS kommunikációjának kialakítása</t>
  </si>
  <si>
    <t xml:space="preserve"> I. sz. Vízműtelep és É-2 sz. kút közötti erőátviteli kábelszakasz rekonstrukciójának elektromos munkái</t>
  </si>
  <si>
    <t>(I. sz. vízműtelepi klórozó berendezés rekonstrukciója</t>
  </si>
  <si>
    <t>3 db DORR utóülepítő medence járófelületének felújítása</t>
  </si>
  <si>
    <t>Szennyvíztisztító üzem Flygt akna felújítása</t>
  </si>
  <si>
    <t>Debrecen, Miklós - Erzsébet u. kereszteződésében az NA 300-as ivóvízvezeték felújítási munkái</t>
  </si>
  <si>
    <t>Nyugati kiskörút II. ütem - régi gerinc- és bekötővezetékek rekonstrukciója</t>
  </si>
  <si>
    <t>Debrecen, Poroszlay utca ivóvíz gerinc- és bekötővezetékek rekonstrukciója</t>
  </si>
  <si>
    <t>Debrecen, Fáy András u. ivóvíz gerinc- és bekötővezetékek rekonstrukciója</t>
  </si>
  <si>
    <t>Debrecen, Burgundia u. ivóvíz gerinc- és bekötőveztékek rekonstrukciója</t>
  </si>
  <si>
    <t>Debrecen, Keleti sor ivóvíz gerinc- és bekötőveztékek rekonstrukciója</t>
  </si>
  <si>
    <t>Debrecen-Józsa, Érsek u. szennyvízcsatorna építése</t>
  </si>
  <si>
    <t>Sűrítő és víztelenítő centrifugák 8000 üzemórás felújítása</t>
  </si>
  <si>
    <t>BN70-12V (235164) rothasztóra feladó iszapszivattyú felújítása</t>
  </si>
  <si>
    <t>JMS 316 tip. 3. sz. gázmotor 20.000 üzemórás felújítása</t>
  </si>
  <si>
    <t>GLE 639 frsz. Mercedes-MUT kombinált csatornaqtisztító munkagép teljes körű felújítása, műszaki vizsgáztatása</t>
  </si>
  <si>
    <t>Thermo Scientific iCE 3500 lángos és grafitkályhás atomabszorpciós spektrofotométer megrendelése</t>
  </si>
  <si>
    <t>Debrecen-Józsa, Rózsavölgy és 53253 hrsz. összekötő utcákban ivóvízvezetékek rekonstrukciója</t>
  </si>
  <si>
    <t>Debrecen-Józsa, Elek utcában ivóvíz gerinc- és bekötővezetékek rekonstrukciója</t>
  </si>
  <si>
    <t>Debrecen, Széchenyi utcai ivóvízvezték rekonstrukció</t>
  </si>
  <si>
    <t>Útépítés miatti vízvezeték rekonstrukció (Debrecen, Rákóczi utca - Leány u. és Maróthy Gy. u. között) víz gerincvezeték és bekötővezetékek átépítése</t>
  </si>
  <si>
    <t>Útépítés miatti vízvezeték rekonstrukció - Debrecen, Miklós utcán (Szív u. és Külső Vásártér u. között) víz gerinc- és bekötővezetékek átépítése</t>
  </si>
  <si>
    <t xml:space="preserve"> Nagycsere és Haláp településrészek vízellátásának vízjogi létesítési engedélyes és kiviteleinek elkészítése</t>
  </si>
  <si>
    <t>Debrecen, Töhötöm u, szennyvízcsatorna átépítés kivitelezési munkái</t>
  </si>
  <si>
    <t>Debrecen, Diószegi úti szennyvízcsatorna rekonstrukciója</t>
  </si>
  <si>
    <t>Debrecen, Böszörményi út 43-45. sz. előtti szennyvízátemelőnél aprítóberndezés telepítése</t>
  </si>
  <si>
    <t>Debrecen-Józsa, Vashámor és Északi sor utca szennyvízcsatorna kivitelezési munkáii</t>
  </si>
  <si>
    <t>3. és 4. sz. iszapcentrifuga felújítása</t>
  </si>
  <si>
    <t>CMD4010-AD JWC Channel Monster (szennyvízaprító) felújítása</t>
  </si>
  <si>
    <t>Hajdúsámson, 2. sz. (Vámospércsi úti) szennyvízátemelő felújítása</t>
  </si>
  <si>
    <t>Debreceni Vízmű Zrt. IV. sz.. Vízműtelepi 2, 16, 20, 23 és 24-es sz. kutak villámvédelmi hálózatának kiépítése</t>
  </si>
  <si>
    <t>CleanTech Energy Solutions Kft.</t>
  </si>
  <si>
    <t>Debrecen, Újkert III. nyomásfokozó frekvencia-váltós bővítés tervezése és kivitelezése</t>
  </si>
  <si>
    <t>Víztorony gépészeti felújítás pótmunka</t>
  </si>
  <si>
    <t>Strabag Általános Építő Kft</t>
  </si>
  <si>
    <t>Debrecen, Thaly Kálmán u. vízvezeték és csomópont felújítási munkái</t>
  </si>
  <si>
    <t>Orgainca Technológiák Zrt</t>
  </si>
  <si>
    <t>Hírös Mester Kft.</t>
  </si>
  <si>
    <t>3 rétegű, webes környezetben működő GISPÁN Aqua R3 rendszer telepítése</t>
  </si>
  <si>
    <t>Rudas &amp; Karig Kft.</t>
  </si>
  <si>
    <t>Hajdúsámson, ivóvízellátó rendszer kapacitás bővítése</t>
  </si>
  <si>
    <t>A vízjogi létesítési engedély jogerőre emelkedésétől számított 2 hónap</t>
  </si>
  <si>
    <t>Adásvételi keretszerződés</t>
  </si>
  <si>
    <t>HUBER Strainpress szálasanyag mentesítő berendezés alkatrészcsomag</t>
  </si>
  <si>
    <t xml:space="preserve">Vas(III) klorid </t>
  </si>
  <si>
    <t>Silex Water Technologies Kft.</t>
  </si>
  <si>
    <t>Donauchem Vegyianyag Ker. Kft.</t>
  </si>
  <si>
    <t>21307,96 Euro</t>
  </si>
  <si>
    <t>Debreceni Vízmű zrt. telephelyein üzemelő 50 kW-nál nagyobb teljesítményű villamos fogyasztók részére 25 db almérő és egysége kiépítésének és a fogyasztók meglévő Energiamonioring rendszerbe integrálásának és a villamos kiviteli tervek elkészítése</t>
  </si>
  <si>
    <t>Vállalkozással vegyes adásvételi szerződés</t>
  </si>
  <si>
    <t xml:space="preserve"> Debrecen, Víztorony utcai víztorony töltővezetékének és a belső vízterének felújítása</t>
  </si>
  <si>
    <t>B. Kentaur 94 Bt.</t>
  </si>
  <si>
    <t>Debrecen, Víztorony utcai víztorony töltővezetékének és a belső vízterének felújítása</t>
  </si>
  <si>
    <t>2023.04.15
2023.04.24</t>
  </si>
  <si>
    <t>Debrecen, Péterfia u. - Thaly Kálmány u. Kereszteződés útburkolat helyreállítás</t>
  </si>
  <si>
    <t>2023.02.28
2023-03-31</t>
  </si>
  <si>
    <t>Debrecen, Mikepércsi út Hőerőmű bekötővezeték rekonstrukciója</t>
  </si>
  <si>
    <t>Munkaterület átadását követő 2 hónap</t>
  </si>
  <si>
    <t>Módosítás alatt</t>
  </si>
  <si>
    <t>2023.02.15
2023.03.14
2023.03.31</t>
  </si>
  <si>
    <t>2022.11.21
2023.03.22</t>
  </si>
  <si>
    <t>2023.03.31
2023-04-17</t>
  </si>
  <si>
    <t>Bauviv Kft.</t>
  </si>
  <si>
    <t>Debrecen, Benczur Gyula u. 7.sz. alatti  II. sz. Vízműtelep 11 kv-os hálózatfejlesztés kivitelezése</t>
  </si>
  <si>
    <t>Vas(III) klorid oldat beszerzése - DBR (tartályautós, IBC-s, Ballonos)</t>
  </si>
  <si>
    <t>Donauchem Kft.</t>
  </si>
  <si>
    <t>Felújított vízmérők beszerzése 2023-2024 DN25-DN150 mérettartományban</t>
  </si>
  <si>
    <t>Jankovics és Jankovics</t>
  </si>
  <si>
    <t>Felújított vízmérők beszerzése 2023-2024 DN15-DN20 mérettartományban</t>
  </si>
  <si>
    <t>MOM Zrt.</t>
  </si>
  <si>
    <t>Debrecen, Balmazújvárosi út 17 sz. alatti I.sz. Vízműtelep É jelű kutak erőátviteli kábeleinek cseréje, kijelölt kábelszakaszok rekonstrukciója</t>
  </si>
  <si>
    <t>Nodix Trade Zrt.</t>
  </si>
  <si>
    <t>5.000 m3-es víztározó medence födém belső víz-szigetelésének felújítása</t>
  </si>
  <si>
    <t>Duna-Kút Kft.</t>
  </si>
  <si>
    <t>Debrecen, Bem tér - Ajtó u. csomópontban a vízvezeték átépítési munkák</t>
  </si>
  <si>
    <t>Debrecen, Veres Péter u. - Sajó u. közüzemű vízvezeték csopont átépítési munkája</t>
  </si>
  <si>
    <t>Hálózat hidraulikai modell készítése</t>
  </si>
  <si>
    <t>Hydroconsult Kft.</t>
  </si>
  <si>
    <t>471-es sz. főút Debrecen, belterület (1+100 2+850 km szelvények közötti) szakasz négynyomúsítása projekt vonatkozásában vízvezeték építése</t>
  </si>
  <si>
    <t>2023. május</t>
  </si>
  <si>
    <t xml:space="preserve"> 2 db Hidrostal DE4U-LMT3+EN014X2-GSEQ1AA+NV1B4OA-15 (11 kW, kopásálló kivitel), 1 db Hidrostal DE4U-LMT3+EN014X2-GSEQ1AA+NV1B4OA-15 (hideg tartalék) beszerzése (kiváltandó szivattyú: Hidrostal DE4M-LMT4+DN014X2-GSEQ+NV1A30-10 típ. 137764 és 137765 gy.sz.szivattyú -Db, Agrár Innovációs Park szennyvíz átemelő)</t>
  </si>
  <si>
    <t>Vezér úti Ipari Park - Innovációs Központ meletti szennyvízátemelő fejlesztése</t>
  </si>
  <si>
    <t>Devizép Kft.</t>
  </si>
  <si>
    <t>Debrecen, Csárda utcai szennyvízátemelők és nyomóvezetékek kivitelezési munkái. Tervszám: T-0311-3/2022</t>
  </si>
  <si>
    <t>Hidraulikai modell készítése</t>
  </si>
  <si>
    <t>2023.03.12 és
2024.01.12</t>
  </si>
  <si>
    <t>471-es sz. főút Debrecen, belterület (1+100 2+850 km szelvények közötti) szakasz négynyomúsítása projekt vonatkozásában nyomott és gravitációs szennyvízcsatolrna vezetékek építése</t>
  </si>
  <si>
    <t>2023.május</t>
  </si>
  <si>
    <t>Debrecen Vértesi út  1-3 sz. alatti szennyvíztisztító üzembe telepített 4-es sz. Hiller DP 54-422 NS BD típusú, H4603 gy.sz. iszapvíztelenítő centrifuga 8.000 üzemórás felújítása</t>
  </si>
  <si>
    <t xml:space="preserve">Déli Gazdasági Övezet infrastruktúra fejlesztés beruházási projektben megépült vízhálózat és szennyvízelvezetés II. ütem (repülőtér-észak) összekötése Debrecen, Térgláskert településrész vízilétesítményeivel tervezési és kivitelezési munkálatok elvégzésére </t>
  </si>
  <si>
    <t>Xanga</t>
  </si>
  <si>
    <t>top-6.1.1-de1-2016-00001 AZONODÍTÓJÚ Debrecen, Déli Gazdasági Övezet Infrastruktúra fejlesztése II. ütem (Északi rész) víz-csatorna vezték átépítési munkái</t>
  </si>
  <si>
    <t>Debrecen, Bayk András u. Vízvezeték felújítási munka</t>
  </si>
  <si>
    <t>Debrecen, Hun u. vízvezeték rekonstrukció</t>
  </si>
  <si>
    <t>Debrecen, Tócóskert fokozott nyomású ivóvízvezeték kihelyezése a közműalagútból a Derék utca 106-116 sz. között</t>
  </si>
  <si>
    <t>Debrecen, Híd u. - Monostorpályi út csomópontban D110 vízvezeték kiváltása, csőbéleléssel</t>
  </si>
  <si>
    <t>Debrecen, Hunyadi u. - Rákóczi u. kereszteződésében ivóvízvezeték bélelése</t>
  </si>
  <si>
    <t>Pallagi végátemelő építészeti és gépészeti felújítása</t>
  </si>
  <si>
    <t>3 db Hidrostal DE4U-RMN1+EK014X2-GSEQ1CC+NV1A2EA-10 típusú szennyvízszivattyú beszerzése + tartozékok + 10 m kábel
3 Db Hidrostal DE4U-RMN1 7,5 kW szivattyú
3db DN 150 süllyesztőkészlet
3 db Danfoss Aqua Drive IP55 7,5 kW frekvenciaváltó</t>
  </si>
  <si>
    <t>Debercen, Vámospércsi út szennyvízátemelő gépészeti felújítása</t>
  </si>
  <si>
    <t>Deviz Kft.</t>
  </si>
  <si>
    <t>Csatornatisztító-szippantó gépjármű beszerzése</t>
  </si>
  <si>
    <t>M-U-T Hungária Kft.</t>
  </si>
  <si>
    <t>I.sz. HV turbó fúvóhoz 1 db 355 kW-os villanymotor beszerzése</t>
  </si>
  <si>
    <t>Debrecen, Szennyvíztisztító telep 1. és 2. sz. rotasztó torony iszapkeverő frekvenciaváltós üzemének megvalósítása és tartalék képzése</t>
  </si>
  <si>
    <t>Szennyvíztisztító üzemben található JMS 208 típusú 2.sz. biogázmotor blokk cserés felújítása</t>
  </si>
  <si>
    <t>Szennyvíztisztító üzem MOV szabályzás ésammónium vezérlés kiépítése</t>
  </si>
  <si>
    <t>Központi üzemviteli épület (Debrecen, Hatvan u. 12-14) déli, parkoló felőli homlokzatának teljeskörű vízzáró szigetelése</t>
  </si>
  <si>
    <t>Balogh Sisters Bt.</t>
  </si>
  <si>
    <t>Ford Transit Custom tgk VAN FWD rend 2.0 TDCI DPF 130 LE M6 L2H (1.1/3,2) AEDS-375</t>
  </si>
  <si>
    <t>Ford Vagép Zrt.</t>
  </si>
  <si>
    <t>I.-es telepi 9.sz. szűrőhenger felújítása</t>
  </si>
  <si>
    <t>Gammavill Kft</t>
  </si>
  <si>
    <t>Kálium-permanganát 99% szállítására</t>
  </si>
  <si>
    <t>Klór min. 99% szállítására</t>
  </si>
  <si>
    <t>Nátrium-hipoklorit (Hypo) 150gl szállítására</t>
  </si>
  <si>
    <t>Lizing szerződés</t>
  </si>
  <si>
    <t>2023.06.06
2023.07.03</t>
  </si>
  <si>
    <t>előleg átutalástól 30 nap
2023.08.01</t>
  </si>
  <si>
    <r>
      <t xml:space="preserve">Debrecen-Pallag 66068/170 hrsz és a 66068/1 hrsz alatti közüzemű vízvezetékek átépítésére vonatkozó kivitelezési munkálatok </t>
    </r>
    <r>
      <rPr>
        <b/>
        <sz val="11"/>
        <color rgb="FF000000"/>
        <rFont val="Calibri"/>
        <family val="2"/>
        <charset val="238"/>
        <scheme val="minor"/>
      </rPr>
      <t>Pótmunka</t>
    </r>
  </si>
  <si>
    <r>
      <t xml:space="preserve">471.sz. főút Debrecen, Belterületi (1+100 2+850 km szelvények közötti) szakasz négynyomúsítása projekt vonatkozásában nyomott </t>
    </r>
    <r>
      <rPr>
        <b/>
        <sz val="11"/>
        <color rgb="FF000000"/>
        <rFont val="Calibri"/>
        <family val="2"/>
        <charset val="238"/>
        <scheme val="minor"/>
      </rPr>
      <t>szennyvízvezetékek</t>
    </r>
    <r>
      <rPr>
        <sz val="11"/>
        <color indexed="8"/>
        <rFont val="Calibri"/>
        <family val="2"/>
        <charset val="238"/>
        <scheme val="minor"/>
      </rPr>
      <t xml:space="preserve"> kiváltása</t>
    </r>
  </si>
  <si>
    <r>
      <t xml:space="preserve">471.sz. főút Debrecen, Belterületi (1+100 2+850 km szelvények közötti) szakasz négynyomúsítása projekt vonatkozásában gravitációs </t>
    </r>
    <r>
      <rPr>
        <b/>
        <sz val="11"/>
        <color rgb="FF000000"/>
        <rFont val="Calibri"/>
        <family val="2"/>
        <charset val="238"/>
        <scheme val="minor"/>
      </rPr>
      <t>szennyvízvezetékek</t>
    </r>
    <r>
      <rPr>
        <sz val="11"/>
        <color indexed="8"/>
        <rFont val="Calibri"/>
        <family val="2"/>
        <charset val="238"/>
        <scheme val="minor"/>
      </rPr>
      <t xml:space="preserve"> kiváltása</t>
    </r>
  </si>
  <si>
    <r>
      <t>471.sz. főút Debrecen, Belterületi (1+100 2+850 km szelvények közötti) szakasz négynyomúsítása projekt vonatkozásában nyomott V-2 és V-3 jelű</t>
    </r>
    <r>
      <rPr>
        <b/>
        <sz val="11"/>
        <color rgb="FF000000"/>
        <rFont val="Calibri"/>
        <family val="2"/>
        <charset val="238"/>
        <scheme val="minor"/>
      </rPr>
      <t xml:space="preserve"> vízvezetékek </t>
    </r>
    <r>
      <rPr>
        <sz val="11"/>
        <color indexed="8"/>
        <rFont val="Calibri"/>
        <family val="2"/>
        <charset val="238"/>
        <scheme val="minor"/>
      </rPr>
      <t>kiváltása</t>
    </r>
  </si>
  <si>
    <r>
      <t xml:space="preserve">471.sz. főút Debrecen, Belterületi (1+100 2+850 km szelvények közötti) szakasz négynyomúsítása projekt vonatkozásában nyomott V-1jelű </t>
    </r>
    <r>
      <rPr>
        <b/>
        <sz val="11"/>
        <color rgb="FF000000"/>
        <rFont val="Calibri"/>
        <family val="2"/>
        <charset val="238"/>
        <scheme val="minor"/>
      </rPr>
      <t>vízvezetékek</t>
    </r>
    <r>
      <rPr>
        <sz val="11"/>
        <color indexed="8"/>
        <rFont val="Calibri"/>
        <family val="2"/>
        <charset val="238"/>
        <scheme val="minor"/>
      </rPr>
      <t xml:space="preserve"> kiváltása</t>
    </r>
  </si>
  <si>
    <t>2023.01.30 2023.09.21</t>
  </si>
  <si>
    <t>Iszapfeladás szabályozásához szükséges PLC szoftverek módosítása</t>
  </si>
  <si>
    <t>Debrecen, I.sz. vízműtelephez tartozó NA 150-es, NA 200-as és NA 600-as azbesztcement, ill. PE anyagú nyersvízvezetékek védelembe helyezése</t>
  </si>
  <si>
    <t>Debrecen, Liliom utca vízvezeték építési munkák</t>
  </si>
  <si>
    <t>Debrecen, Kormorán utca vízvezeték építési munkái</t>
  </si>
  <si>
    <t>Debrecen, Vámospércsi út 145-149 sz. közüzemi vízvezeték építési munkái</t>
  </si>
  <si>
    <t>Debrecen, Vámospércsi úti - GSV melletti - szennyvízátemelő vezérléstechnikai fejlesztése a Vízmű Zrt távfelügyeleti rendszerébe történő illesztés megvalósítása PLC-vel, Flygt Concertor Gateway egységgel</t>
  </si>
  <si>
    <t>Safe Elektronika Bt.</t>
  </si>
  <si>
    <t>Debercen, Köntösgát sor szennyvízvezeték rekonstrukció</t>
  </si>
  <si>
    <t>Debrecen, Köntösgátsor szennyvízvezeték rekonstrukció utáni aszfalt kopóréteg finiseres bedolgozása</t>
  </si>
  <si>
    <t>D-Profil Kft.</t>
  </si>
  <si>
    <t>Debrecen, Vímospércsi út 145-149 sz. közüzemi gravitációs szennyvízvezeték építési munkái</t>
  </si>
  <si>
    <t>Debrecen, Hun u. szennyvízvezeték felújítási munkái</t>
  </si>
  <si>
    <t>Szennyvíztisztító üzem 2.sz. Roshard típusú síkrács felújítása</t>
  </si>
  <si>
    <t>6 db S-XREPB-SONATAX, 1 db S-XREPB-PHOSPSC szonda és 1 db S-XREPB-SC 1000 vezérlő felújítása valamint 1 db LXV427.99.10001 típusú digitális pH szonda beszerzése</t>
  </si>
  <si>
    <t>Hach Lange Kft.</t>
  </si>
  <si>
    <t>3. sz. DT 58-422 típusú iszapcentrifuga felújítása</t>
  </si>
  <si>
    <t>Hajdúsámson, Sámsonkert és Martinka ivóvízvezetékek, víztorony és nyomásfokozók átalakítás vízjogi engedélyesterveinek elkészítése</t>
  </si>
  <si>
    <t>Tórusz Közmű Tervező és Szolg. Kft.</t>
  </si>
  <si>
    <t>1 db Ford Kuga Titanium 1,5l EcoBoost 150 LE M6 5 ajtós beszerzése</t>
  </si>
  <si>
    <t>1 db Ford Focus Titanium 1,0l EcoBoost 125 LE M6 5 ajtós (készleten lévő)</t>
  </si>
  <si>
    <t>2 db Ford Puma Titanium 1,0l EcoBoost 125 LE M6 5 ajtós</t>
  </si>
  <si>
    <t>Szepes, INPARK KFT: ideiglenes vízvezeék kivitelezési munkái</t>
  </si>
  <si>
    <t>20203.12.31</t>
  </si>
  <si>
    <t>Debrecen I. sz. Vízműtelephez tartozó nyersvízvezetékek és erőátviteli kábelek védelembe helyezési munkái. Megrendelő Lorinvest Kft.</t>
  </si>
  <si>
    <t>Vas(III) klorid (tartályautós, IBC-s, Ballonos)</t>
  </si>
  <si>
    <t>Donau Action flex</t>
  </si>
  <si>
    <t>Vállalkozási szerződés 1.sz. mód</t>
  </si>
  <si>
    <t>Polielektrolit szállítására</t>
  </si>
  <si>
    <t>Allied Solutions CEE Kft</t>
  </si>
  <si>
    <t>297 390 EUR</t>
  </si>
  <si>
    <t>Gázolaj</t>
  </si>
  <si>
    <t>MOL Nyrt.</t>
  </si>
  <si>
    <t>KEF szerint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</si>
  <si>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</si>
  <si>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</si>
  <si>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</si>
  <si>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</si>
  <si>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</si>
  <si>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</si>
  <si>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</si>
  <si>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</si>
  <si>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</si>
  <si>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</si>
  <si>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</si>
  <si>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</si>
  <si>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</si>
  <si>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</si>
  <si>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</si>
  <si>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</si>
  <si>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</si>
  <si>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kiviteli tervdok. Vízjogi lét.e. kézhezvételét követő 10. naptári nap, kivitelezési h.i:2022.05.31., mód 06.30., mód.:10.25.</t>
  </si>
  <si>
    <t xml:space="preserve">
2023.10.16</t>
  </si>
  <si>
    <r>
      <t xml:space="preserve">5.000 m3-es víztározó medence födém belső víz-szigetelésének felújítása </t>
    </r>
    <r>
      <rPr>
        <sz val="10"/>
        <rFont val="Arial"/>
        <family val="2"/>
        <charset val="238"/>
      </rPr>
      <t>pótmunka</t>
    </r>
  </si>
  <si>
    <r>
      <t xml:space="preserve">Szennyvíztisztító üzemben található JMS 208 típusú 2.sz. biogázmotor blokk cserés felújítása </t>
    </r>
    <r>
      <rPr>
        <sz val="10"/>
        <rFont val="Arial"/>
        <family val="2"/>
        <charset val="238"/>
      </rPr>
      <t>pótmunka</t>
    </r>
  </si>
  <si>
    <t>2024-re Papíráruk, írószerek és irodaszerek</t>
  </si>
  <si>
    <t>Borítékok, Számlalevelek</t>
  </si>
  <si>
    <t>Pátria Nyomda Zrt.</t>
  </si>
  <si>
    <t>Debrecen, Balmazújárosi úti I.sz. vízműtelepről érkező D 400-as öv. Vezeték rekonstrukciós munkái (BMW)</t>
  </si>
  <si>
    <t>Debrecen- Józsa, Északi sor - Vashámor u. útépítést megelőző ivóvíz gerin és bekötővezeték átépítése PE anyagú vezetékre</t>
  </si>
  <si>
    <t>Szennyvíztisztító Üzem régi Biológia levegő hálózatán gumikompenzátorok cseréje</t>
  </si>
  <si>
    <t>Szennyvíztisztító telep ammónia mérőműszerek telepítéséhez szükséges erős és gyenge áramú kábelezési és telepítési munkái</t>
  </si>
  <si>
    <t>Innospot Hungary Kft.</t>
  </si>
  <si>
    <t>25 m3 -es  vegyszertároló tartály beszezése, Debrecen Szennyvíztisztító üzem részére</t>
  </si>
  <si>
    <t>RIT-POLY Műanyagfeldolgozó Kft.</t>
  </si>
  <si>
    <t>Hencida, 2. sz. kút erősáramú és irányítástechnikai rekonstrukciós munkái</t>
  </si>
  <si>
    <t>2024..04.30</t>
  </si>
  <si>
    <t>Nyírlugos, szenyvíztelep részére 1 db AP-LCS-200-K típusú, 200 mm szélességű gépi rács legyártása és beépítése</t>
  </si>
  <si>
    <t>2013.11.02
2023.12.14</t>
  </si>
  <si>
    <t>2023.12.15
2024.01.15</t>
  </si>
  <si>
    <t>Debrecen, Balmazújvárosi út - Köntösgátsor csompópontban ivóvízvezetékek felújítása</t>
  </si>
  <si>
    <t>2024. február</t>
  </si>
  <si>
    <t>munkaterület átadása után 2 hónap</t>
  </si>
  <si>
    <t>Debrecen, Balmazújvárosi út - Köntösgátsor csompópontban NA 600-as és NA 500-as ivóvízvezetékek 65 m-es és 37m-es szakaszának Process-Phoenx technológiával történő felújítása</t>
  </si>
  <si>
    <t>AgriaPipe Kft.</t>
  </si>
  <si>
    <t>munkaterület átadása után 1 hónap</t>
  </si>
  <si>
    <t>Debrecen, Kartács utcai nyomáscsökkentő állomás átalakítása</t>
  </si>
  <si>
    <t>Nepál-Bau Kft.</t>
  </si>
  <si>
    <t>Szennyvíztisztító üzem biogáz hűtve szárító rendszer folyadékhűtő csere ésa rendzer beszabályozása</t>
  </si>
  <si>
    <t>Terra Klíma Kft.</t>
  </si>
  <si>
    <t>Debrecen, DGÖ-ben található (XANGA telek) 806 m hoszúságú, Ø63 PE ideiglenes vízvezeték megszűtetése</t>
  </si>
  <si>
    <t xml:space="preserve">Vállalkozási szerződés </t>
  </si>
  <si>
    <t>webSCADA szoftver átírása Mpércs,Kokad,Vpércs</t>
  </si>
  <si>
    <t>CONTROLSOFT AUTOMATIKA SZOLG. Kft.</t>
  </si>
  <si>
    <t>Gépjármű bérleti szerződés</t>
  </si>
  <si>
    <t>2021. augusztus..</t>
  </si>
  <si>
    <t>Burkolat helyreállítási munkák végzése</t>
  </si>
  <si>
    <t>Szennyvíztisztító üzem/ Napelemes erőmű bérbeadása</t>
  </si>
  <si>
    <t xml:space="preserve">Foglalkozás-egészségügyi szolgálat ellátása </t>
  </si>
  <si>
    <t>Dr.Kovács Lászlóné Dr. Soha Erzsébet</t>
  </si>
  <si>
    <t>Karbantartási szerződés</t>
  </si>
  <si>
    <t>Vízmű telepeken üzemelő klórozó rendszerek műszaki felügyelete és negyedévenkénti karbantartási</t>
  </si>
  <si>
    <t>Forrás-Víztechnológia Kft</t>
  </si>
  <si>
    <t>3sz. gázmotor füstgáz hőcserélő gyártása, beépít.</t>
  </si>
  <si>
    <t>Gyémánt-Pirazol Kft.</t>
  </si>
  <si>
    <t>Hajdúszoboszló szennyvíztisztító telepen keletkezett szennyvíziszap komposztrakodása,elszállítása mezőgazdasági kihelyezés céljából.</t>
  </si>
  <si>
    <t>Győzelem-Agrár Kft.</t>
  </si>
  <si>
    <t>2007.06.01
2019.08.08.</t>
  </si>
  <si>
    <t>határozatlan
határozatlan</t>
  </si>
  <si>
    <t>A víziközmú-szolgáltatással kapcsolatos szemléletformálás - Marketing tevékenységek ellátása a Debreceni Vízmű Zrt. részére”</t>
  </si>
  <si>
    <t>MAM KFT</t>
  </si>
  <si>
    <t>Megrendelő munkavállalói részére szervezett képzések</t>
  </si>
  <si>
    <t>Mistral-Tréning Tanácsadó  Kft.</t>
  </si>
  <si>
    <t>Átalánydíjas fúvó karbantartás</t>
  </si>
  <si>
    <t>Ökotechnik Kft</t>
  </si>
  <si>
    <t>2022.01.31
2023.01.27</t>
  </si>
  <si>
    <t xml:space="preserve"> 2023.01.31
2023.12.31.</t>
  </si>
  <si>
    <t>Szennyvíztisztító Üzemében található 20230223-326 JMS316.3-as számú gázmotor Javítása, égéstér tisztítása</t>
  </si>
  <si>
    <t>Power Szervíz Kft.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</si>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</sst>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  <numFmt numFmtId="165" formatCode="#,##0\ &quot;Ft&quot;"/>
    <numFmt numFmtId="166" formatCode="#,##0\ [$Ft-40E]"/>
    <numFmt numFmtId="167" formatCode="#,##0\ [$€-1]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BED7A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81">
    <xf numFmtId="0" fontId="0" fillId="0" borderId="0"/>
    <xf numFmtId="0" fontId="7" fillId="0" borderId="1" applyNumberFormat="0" applyFill="0" applyProtection="0">
      <alignment horizontal="center" vertical="center"/>
    </xf>
    <xf numFmtId="3" fontId="8" fillId="0" borderId="2" applyFont="0" applyFill="0" applyAlignment="0" applyProtection="0"/>
    <xf numFmtId="3" fontId="8" fillId="0" borderId="2" applyFont="0" applyFill="0" applyAlignment="0" applyProtection="0"/>
    <xf numFmtId="3" fontId="8" fillId="0" borderId="2" applyFont="0" applyFill="0" applyAlignment="0" applyProtection="0"/>
    <xf numFmtId="3" fontId="8" fillId="0" borderId="2" applyFont="0" applyFill="0" applyAlignment="0" applyProtection="0"/>
    <xf numFmtId="3" fontId="8" fillId="0" borderId="2" applyFont="0" applyFill="0" applyAlignment="0" applyProtection="0"/>
    <xf numFmtId="3" fontId="8" fillId="0" borderId="2" applyFont="0" applyFill="0" applyAlignment="0" applyProtection="0"/>
    <xf numFmtId="3" fontId="8" fillId="0" borderId="2" applyFont="0" applyFill="0" applyAlignment="0" applyProtection="0"/>
    <xf numFmtId="3" fontId="8" fillId="0" borderId="2" applyFont="0" applyFill="0" applyAlignment="0" applyProtection="0"/>
    <xf numFmtId="3" fontId="7" fillId="0" borderId="1" applyNumberFormat="0" applyFill="0" applyAlignment="0" applyProtection="0"/>
    <xf numFmtId="0" fontId="7" fillId="0" borderId="1" applyNumberFormat="0" applyFill="0" applyAlignment="0" applyProtection="0"/>
    <xf numFmtId="3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3" fontId="8" fillId="0" borderId="0" applyNumberFormat="0" applyBorder="0" applyAlignment="0" applyProtection="0"/>
    <xf numFmtId="3" fontId="8" fillId="0" borderId="0" applyNumberFormat="0" applyBorder="0" applyAlignment="0" applyProtection="0"/>
    <xf numFmtId="3" fontId="8" fillId="0" borderId="0" applyNumberFormat="0" applyBorder="0" applyAlignment="0" applyProtection="0"/>
    <xf numFmtId="3" fontId="8" fillId="0" borderId="0" applyNumberFormat="0" applyBorder="0" applyAlignment="0" applyProtection="0"/>
    <xf numFmtId="3" fontId="8" fillId="0" borderId="0" applyNumberFormat="0" applyBorder="0" applyAlignment="0" applyProtection="0"/>
    <xf numFmtId="3" fontId="8" fillId="0" borderId="2" applyNumberFormat="0" applyBorder="0" applyAlignment="0" applyProtection="0"/>
    <xf numFmtId="3" fontId="8" fillId="0" borderId="2" applyNumberFormat="0" applyBorder="0" applyAlignment="0" applyProtection="0"/>
    <xf numFmtId="3" fontId="8" fillId="0" borderId="2" applyNumberFormat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>
      <alignment horizontal="right" vertical="center"/>
    </xf>
    <xf numFmtId="3" fontId="8" fillId="2" borderId="2">
      <alignment horizontal="center" vertical="center"/>
    </xf>
    <xf numFmtId="0" fontId="8" fillId="2" borderId="2">
      <alignment horizontal="right" vertical="center"/>
    </xf>
    <xf numFmtId="0" fontId="7" fillId="0" borderId="3">
      <alignment horizontal="left" vertical="center"/>
    </xf>
    <xf numFmtId="0" fontId="7" fillId="0" borderId="4">
      <alignment horizontal="center" vertical="center"/>
    </xf>
    <xf numFmtId="0" fontId="9" fillId="0" borderId="5">
      <alignment horizontal="center" vertical="center"/>
    </xf>
    <xf numFmtId="0" fontId="8" fillId="3" borderId="2"/>
    <xf numFmtId="3" fontId="10" fillId="0" borderId="2"/>
    <xf numFmtId="3" fontId="11" fillId="0" borderId="2"/>
    <xf numFmtId="0" fontId="7" fillId="0" borderId="4">
      <alignment horizontal="left" vertical="top"/>
    </xf>
    <xf numFmtId="0" fontId="12" fillId="0" borderId="2"/>
    <xf numFmtId="0" fontId="7" fillId="0" borderId="4">
      <alignment horizontal="left" vertical="center"/>
    </xf>
    <xf numFmtId="0" fontId="8" fillId="2" borderId="6"/>
    <xf numFmtId="3" fontId="8" fillId="0" borderId="2">
      <alignment horizontal="right" vertical="center"/>
    </xf>
    <xf numFmtId="0" fontId="7" fillId="0" borderId="4">
      <alignment horizontal="right" vertical="center"/>
    </xf>
    <xf numFmtId="0" fontId="8" fillId="0" borderId="5">
      <alignment horizontal="center" vertical="center"/>
    </xf>
    <xf numFmtId="3" fontId="8" fillId="0" borderId="2"/>
    <xf numFmtId="3" fontId="8" fillId="0" borderId="2"/>
    <xf numFmtId="0" fontId="8" fillId="0" borderId="5">
      <alignment horizontal="center" vertical="center" wrapText="1"/>
    </xf>
    <xf numFmtId="0" fontId="13" fillId="0" borderId="5">
      <alignment horizontal="left" vertical="center" indent="1"/>
    </xf>
    <xf numFmtId="0" fontId="14" fillId="0" borderId="2"/>
    <xf numFmtId="0" fontId="7" fillId="0" borderId="3">
      <alignment horizontal="left" vertical="center"/>
    </xf>
    <xf numFmtId="3" fontId="8" fillId="0" borderId="2">
      <alignment horizontal="center" vertical="center"/>
    </xf>
    <xf numFmtId="0" fontId="7" fillId="0" borderId="4">
      <alignment horizontal="center" vertical="center"/>
    </xf>
    <xf numFmtId="0" fontId="7" fillId="0" borderId="4">
      <alignment horizontal="center" vertical="center"/>
    </xf>
    <xf numFmtId="0" fontId="7" fillId="0" borderId="3">
      <alignment horizontal="left" vertical="center"/>
    </xf>
    <xf numFmtId="0" fontId="7" fillId="0" borderId="3">
      <alignment horizontal="left" vertical="center"/>
    </xf>
    <xf numFmtId="0" fontId="15" fillId="0" borderId="2"/>
    <xf numFmtId="0" fontId="17" fillId="0" borderId="0"/>
    <xf numFmtId="0" fontId="16" fillId="0" borderId="0"/>
    <xf numFmtId="0" fontId="18" fillId="0" borderId="0"/>
    <xf numFmtId="0" fontId="6" fillId="0" borderId="0"/>
    <xf numFmtId="0" fontId="6" fillId="0" borderId="0"/>
    <xf numFmtId="0" fontId="6" fillId="0" borderId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8" fillId="0" borderId="0"/>
    <xf numFmtId="0" fontId="6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6" fillId="5" borderId="0" applyNumberFormat="0" applyBorder="0" applyAlignment="0" applyProtection="0"/>
    <xf numFmtId="0" fontId="1" fillId="0" borderId="0"/>
    <xf numFmtId="0" fontId="34" fillId="0" borderId="0"/>
  </cellStyleXfs>
  <cellXfs count="136">
    <xf numFmtId="0" fontId="0" fillId="0" borderId="0" xfId="0"/>
    <xf numFmtId="0" fontId="20" fillId="4" borderId="0" xfId="0" applyFont="1" applyFill="1" applyAlignment="1">
      <alignment horizontal="center" wrapText="1"/>
    </xf>
    <xf numFmtId="3" fontId="20" fillId="4" borderId="0" xfId="0" applyNumberFormat="1" applyFont="1" applyFill="1" applyAlignment="1">
      <alignment horizontal="center" wrapText="1"/>
    </xf>
    <xf numFmtId="0" fontId="21" fillId="0" borderId="0" xfId="0" applyFont="1"/>
    <xf numFmtId="0" fontId="21" fillId="0" borderId="0" xfId="0" applyFont="1" applyAlignment="1">
      <alignment wrapText="1"/>
    </xf>
    <xf numFmtId="165" fontId="21" fillId="0" borderId="0" xfId="0" applyNumberFormat="1" applyFont="1" applyAlignment="1">
      <alignment wrapText="1"/>
    </xf>
    <xf numFmtId="0" fontId="21" fillId="0" borderId="0" xfId="0" applyFont="1" applyFill="1"/>
    <xf numFmtId="14" fontId="21" fillId="0" borderId="0" xfId="0" applyNumberFormat="1" applyFont="1" applyFill="1" applyAlignment="1">
      <alignment wrapText="1"/>
    </xf>
    <xf numFmtId="14" fontId="22" fillId="0" borderId="0" xfId="0" applyNumberFormat="1" applyFont="1" applyFill="1" applyAlignment="1"/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165" fontId="21" fillId="0" borderId="0" xfId="0" applyNumberFormat="1" applyFont="1" applyFill="1" applyAlignment="1">
      <alignment horizontal="center" vertical="center" wrapText="1"/>
    </xf>
    <xf numFmtId="14" fontId="21" fillId="0" borderId="0" xfId="0" applyNumberFormat="1" applyFont="1" applyFill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165" fontId="21" fillId="0" borderId="0" xfId="0" applyNumberFormat="1" applyFont="1" applyAlignment="1">
      <alignment horizontal="center" vertical="center" wrapText="1"/>
    </xf>
    <xf numFmtId="166" fontId="21" fillId="0" borderId="0" xfId="0" applyNumberFormat="1" applyFont="1" applyAlignment="1">
      <alignment horizontal="center" vertical="center" wrapText="1"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14" fontId="22" fillId="0" borderId="0" xfId="0" applyNumberFormat="1" applyFont="1" applyFill="1" applyAlignment="1">
      <alignment horizontal="center" vertical="center" wrapText="1"/>
    </xf>
    <xf numFmtId="14" fontId="22" fillId="0" borderId="0" xfId="0" applyNumberFormat="1" applyFont="1" applyFill="1" applyAlignment="1">
      <alignment horizontal="center" vertical="center"/>
    </xf>
    <xf numFmtId="0" fontId="22" fillId="0" borderId="0" xfId="57" applyNumberFormat="1" applyFont="1" applyFill="1" applyAlignment="1">
      <alignment horizontal="left" vertical="center" wrapText="1"/>
    </xf>
    <xf numFmtId="164" fontId="22" fillId="0" borderId="0" xfId="57" applyNumberFormat="1" applyFont="1" applyFill="1" applyAlignment="1">
      <alignment horizontal="center" vertical="center"/>
    </xf>
    <xf numFmtId="49" fontId="22" fillId="0" borderId="0" xfId="0" applyNumberFormat="1" applyFont="1" applyFill="1" applyBorder="1" applyAlignment="1">
      <alignment horizontal="left" vertical="center" wrapText="1"/>
    </xf>
    <xf numFmtId="0" fontId="22" fillId="0" borderId="0" xfId="57" applyFont="1" applyFill="1" applyBorder="1" applyAlignment="1">
      <alignment horizontal="left" vertical="center" wrapText="1"/>
    </xf>
    <xf numFmtId="0" fontId="22" fillId="0" borderId="0" xfId="56" applyFont="1" applyFill="1" applyBorder="1" applyAlignment="1">
      <alignment horizontal="left" vertical="center" wrapText="1"/>
    </xf>
    <xf numFmtId="0" fontId="22" fillId="0" borderId="0" xfId="57" applyFont="1" applyFill="1" applyAlignment="1">
      <alignment horizontal="left" vertical="center" wrapText="1"/>
    </xf>
    <xf numFmtId="0" fontId="22" fillId="0" borderId="0" xfId="56" applyFont="1" applyFill="1" applyBorder="1" applyAlignment="1">
      <alignment horizontal="left" vertical="center"/>
    </xf>
    <xf numFmtId="0" fontId="22" fillId="0" borderId="0" xfId="57" applyFont="1" applyFill="1" applyAlignment="1">
      <alignment horizontal="left" vertical="center"/>
    </xf>
    <xf numFmtId="164" fontId="22" fillId="0" borderId="0" xfId="57" applyNumberFormat="1" applyFont="1" applyFill="1" applyAlignment="1">
      <alignment horizontal="center" vertical="center" wrapText="1"/>
    </xf>
    <xf numFmtId="0" fontId="22" fillId="0" borderId="0" xfId="57" applyNumberFormat="1" applyFont="1" applyFill="1" applyBorder="1" applyAlignment="1">
      <alignment horizontal="left" vertical="center" wrapText="1"/>
    </xf>
    <xf numFmtId="3" fontId="21" fillId="0" borderId="0" xfId="0" applyNumberFormat="1" applyFont="1" applyAlignment="1">
      <alignment wrapText="1"/>
    </xf>
    <xf numFmtId="164" fontId="21" fillId="0" borderId="0" xfId="0" applyNumberFormat="1" applyFont="1" applyFill="1" applyAlignment="1" applyProtection="1">
      <alignment horizontal="center" vertical="center" wrapText="1"/>
      <protection locked="0"/>
    </xf>
    <xf numFmtId="3" fontId="21" fillId="0" borderId="0" xfId="0" applyNumberFormat="1" applyFont="1" applyFill="1" applyAlignment="1">
      <alignment wrapText="1"/>
    </xf>
    <xf numFmtId="0" fontId="20" fillId="4" borderId="0" xfId="0" applyFont="1" applyFill="1" applyAlignment="1">
      <alignment horizontal="center" vertical="center" wrapText="1"/>
    </xf>
    <xf numFmtId="3" fontId="20" fillId="4" borderId="0" xfId="0" applyNumberFormat="1" applyFont="1" applyFill="1" applyAlignment="1">
      <alignment horizontal="center" vertical="center" wrapText="1"/>
    </xf>
    <xf numFmtId="0" fontId="23" fillId="0" borderId="0" xfId="0" applyNumberFormat="1" applyFont="1" applyBorder="1" applyAlignment="1" applyProtection="1">
      <alignment horizontal="center" vertical="center" wrapText="1"/>
      <protection locked="0"/>
    </xf>
    <xf numFmtId="14" fontId="22" fillId="0" borderId="0" xfId="0" applyNumberFormat="1" applyFont="1" applyFill="1" applyAlignment="1">
      <alignment horizontal="right" vertical="center" wrapText="1"/>
    </xf>
    <xf numFmtId="0" fontId="21" fillId="0" borderId="0" xfId="0" applyFont="1" applyAlignment="1">
      <alignment horizontal="center"/>
    </xf>
    <xf numFmtId="14" fontId="0" fillId="0" borderId="0" xfId="0" applyNumberFormat="1" applyFill="1" applyBorder="1" applyAlignment="1">
      <alignment horizontal="right"/>
    </xf>
    <xf numFmtId="14" fontId="27" fillId="0" borderId="0" xfId="78" applyNumberFormat="1" applyFont="1" applyFill="1" applyBorder="1" applyAlignment="1">
      <alignment horizontal="right"/>
    </xf>
    <xf numFmtId="14" fontId="27" fillId="0" borderId="0" xfId="78" applyNumberFormat="1" applyFont="1" applyFill="1" applyBorder="1" applyAlignment="1">
      <alignment wrapText="1"/>
    </xf>
    <xf numFmtId="14" fontId="0" fillId="0" borderId="0" xfId="0" applyNumberFormat="1" applyFill="1" applyBorder="1" applyAlignment="1">
      <alignment horizontal="right" wrapText="1"/>
    </xf>
    <xf numFmtId="14" fontId="16" fillId="0" borderId="0" xfId="0" applyNumberFormat="1" applyFont="1" applyFill="1" applyBorder="1" applyAlignment="1">
      <alignment horizontal="right" wrapText="1"/>
    </xf>
    <xf numFmtId="14" fontId="27" fillId="0" borderId="0" xfId="78" applyNumberFormat="1" applyFont="1" applyFill="1" applyBorder="1" applyAlignment="1">
      <alignment horizontal="right" wrapText="1"/>
    </xf>
    <xf numFmtId="0" fontId="21" fillId="0" borderId="0" xfId="65" applyFont="1" applyAlignment="1">
      <alignment horizontal="center" vertical="center"/>
    </xf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right"/>
    </xf>
    <xf numFmtId="0" fontId="27" fillId="0" borderId="0" xfId="78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4" fontId="0" fillId="0" borderId="0" xfId="0" applyNumberFormat="1" applyBorder="1"/>
    <xf numFmtId="0" fontId="25" fillId="4" borderId="0" xfId="0" applyFont="1" applyFill="1" applyAlignment="1">
      <alignment horizontal="center" vertical="center" wrapText="1"/>
    </xf>
    <xf numFmtId="3" fontId="25" fillId="4" borderId="0" xfId="0" applyNumberFormat="1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165" fontId="22" fillId="0" borderId="0" xfId="0" applyNumberFormat="1" applyFont="1" applyAlignment="1">
      <alignment horizontal="center" vertical="center" wrapText="1"/>
    </xf>
    <xf numFmtId="14" fontId="28" fillId="0" borderId="0" xfId="0" applyNumberFormat="1" applyFont="1" applyFill="1" applyBorder="1" applyAlignment="1">
      <alignment horizontal="right"/>
    </xf>
    <xf numFmtId="14" fontId="22" fillId="0" borderId="0" xfId="0" applyNumberFormat="1" applyFont="1" applyAlignment="1">
      <alignment horizontal="center" vertical="center"/>
    </xf>
    <xf numFmtId="14" fontId="22" fillId="0" borderId="0" xfId="0" applyNumberFormat="1" applyFont="1" applyFill="1"/>
    <xf numFmtId="14" fontId="22" fillId="0" borderId="0" xfId="0" applyNumberFormat="1" applyFont="1" applyFill="1" applyAlignment="1">
      <alignment wrapText="1"/>
    </xf>
    <xf numFmtId="14" fontId="28" fillId="0" borderId="0" xfId="0" applyNumberFormat="1" applyFont="1" applyFill="1" applyBorder="1" applyAlignment="1">
      <alignment horizontal="right" wrapText="1"/>
    </xf>
    <xf numFmtId="165" fontId="28" fillId="0" borderId="0" xfId="0" applyNumberFormat="1" applyFont="1" applyFill="1" applyAlignment="1">
      <alignment horizontal="center" vertical="center"/>
    </xf>
    <xf numFmtId="14" fontId="28" fillId="0" borderId="0" xfId="0" applyNumberFormat="1" applyFont="1" applyFill="1"/>
    <xf numFmtId="14" fontId="28" fillId="0" borderId="0" xfId="0" applyNumberFormat="1" applyFont="1" applyAlignment="1">
      <alignment wrapText="1"/>
    </xf>
    <xf numFmtId="14" fontId="28" fillId="0" borderId="0" xfId="0" applyNumberFormat="1" applyFont="1"/>
    <xf numFmtId="0" fontId="2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164" fontId="16" fillId="0" borderId="0" xfId="57" applyNumberFormat="1" applyFont="1" applyFill="1" applyAlignment="1">
      <alignment vertical="center"/>
    </xf>
    <xf numFmtId="0" fontId="16" fillId="0" borderId="0" xfId="57" applyFont="1" applyFill="1" applyAlignment="1">
      <alignment vertical="center"/>
    </xf>
    <xf numFmtId="3" fontId="16" fillId="0" borderId="0" xfId="57" applyNumberFormat="1" applyFont="1" applyFill="1" applyAlignment="1">
      <alignment vertical="center"/>
    </xf>
    <xf numFmtId="164" fontId="16" fillId="0" borderId="0" xfId="57" applyNumberFormat="1" applyFill="1" applyAlignment="1">
      <alignment vertical="center"/>
    </xf>
    <xf numFmtId="0" fontId="16" fillId="0" borderId="0" xfId="57" applyFill="1" applyAlignment="1">
      <alignment vertical="center"/>
    </xf>
    <xf numFmtId="49" fontId="16" fillId="0" borderId="0" xfId="0" applyNumberFormat="1" applyFont="1" applyFill="1" applyBorder="1" applyAlignment="1">
      <alignment horizontal="left" vertical="center" wrapText="1"/>
    </xf>
    <xf numFmtId="3" fontId="0" fillId="0" borderId="0" xfId="0" applyNumberFormat="1"/>
    <xf numFmtId="165" fontId="0" fillId="0" borderId="0" xfId="0" applyNumberFormat="1"/>
    <xf numFmtId="167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65" fontId="16" fillId="0" borderId="0" xfId="57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167" fontId="0" fillId="0" borderId="0" xfId="0" applyNumberFormat="1"/>
    <xf numFmtId="3" fontId="16" fillId="0" borderId="0" xfId="57" applyNumberFormat="1" applyFill="1" applyAlignment="1">
      <alignment vertical="center"/>
    </xf>
    <xf numFmtId="164" fontId="16" fillId="0" borderId="0" xfId="57" applyNumberFormat="1" applyFill="1" applyAlignment="1">
      <alignment horizontal="right" vertical="center"/>
    </xf>
    <xf numFmtId="0" fontId="0" fillId="0" borderId="0" xfId="0" applyAlignment="1">
      <alignment horizontal="center" vertical="center" wrapText="1"/>
    </xf>
    <xf numFmtId="3" fontId="29" fillId="0" borderId="0" xfId="0" applyNumberFormat="1" applyFont="1" applyFill="1" applyAlignment="1">
      <alignment horizontal="center" vertical="center" wrapText="1"/>
    </xf>
    <xf numFmtId="3" fontId="16" fillId="0" borderId="0" xfId="57" applyNumberFormat="1" applyFont="1" applyFill="1" applyAlignment="1">
      <alignment horizontal="center" vertical="center" wrapText="1"/>
    </xf>
    <xf numFmtId="3" fontId="16" fillId="0" borderId="0" xfId="0" applyNumberFormat="1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1" fillId="0" borderId="0" xfId="65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 shrinkToFit="1"/>
    </xf>
    <xf numFmtId="0" fontId="5" fillId="0" borderId="0" xfId="0" applyFont="1" applyAlignment="1">
      <alignment horizontal="left" vertical="center" wrapText="1"/>
    </xf>
    <xf numFmtId="0" fontId="31" fillId="0" borderId="0" xfId="57" applyFont="1" applyFill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165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4" borderId="0" xfId="0" applyFont="1" applyFill="1" applyAlignment="1">
      <alignment horizontal="right" vertical="center" wrapText="1"/>
    </xf>
    <xf numFmtId="14" fontId="5" fillId="0" borderId="0" xfId="0" applyNumberFormat="1" applyFont="1" applyFill="1" applyAlignment="1">
      <alignment horizontal="right" vertical="center"/>
    </xf>
    <xf numFmtId="14" fontId="5" fillId="0" borderId="0" xfId="0" applyNumberFormat="1" applyFont="1" applyAlignment="1">
      <alignment horizontal="right" vertical="center"/>
    </xf>
    <xf numFmtId="14" fontId="5" fillId="0" borderId="0" xfId="0" applyNumberFormat="1" applyFont="1" applyFill="1" applyAlignment="1">
      <alignment horizontal="right" vertical="center" wrapText="1"/>
    </xf>
    <xf numFmtId="14" fontId="27" fillId="0" borderId="0" xfId="57" applyNumberFormat="1" applyFont="1" applyFill="1" applyAlignment="1">
      <alignment horizontal="right" vertical="center" wrapText="1"/>
    </xf>
    <xf numFmtId="14" fontId="27" fillId="0" borderId="0" xfId="0" applyNumberFormat="1" applyFont="1" applyFill="1" applyAlignment="1">
      <alignment horizontal="right" vertical="center" wrapText="1"/>
    </xf>
    <xf numFmtId="14" fontId="5" fillId="0" borderId="0" xfId="0" applyNumberFormat="1" applyFont="1" applyFill="1" applyBorder="1" applyAlignment="1">
      <alignment horizontal="right" vertical="center"/>
    </xf>
    <xf numFmtId="14" fontId="27" fillId="0" borderId="0" xfId="65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30" fillId="4" borderId="0" xfId="0" applyFont="1" applyFill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14" fontId="4" fillId="0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3" fontId="29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14" fontId="5" fillId="0" borderId="0" xfId="0" applyNumberFormat="1" applyFont="1" applyFill="1" applyAlignment="1">
      <alignment horizontal="right" vertical="top" wrapText="1"/>
    </xf>
    <xf numFmtId="0" fontId="2" fillId="0" borderId="0" xfId="0" applyFont="1" applyFill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 vertical="center" wrapText="1"/>
    </xf>
    <xf numFmtId="0" fontId="16" fillId="0" borderId="0" xfId="57" applyFont="1" applyFill="1" applyAlignment="1">
      <alignment horizontal="left" vertical="center" wrapText="1"/>
    </xf>
    <xf numFmtId="3" fontId="35" fillId="0" borderId="0" xfId="0" applyNumberFormat="1" applyFont="1" applyFill="1" applyBorder="1" applyAlignment="1">
      <alignment horizontal="left" vertical="center"/>
    </xf>
    <xf numFmtId="49" fontId="16" fillId="0" borderId="0" xfId="56" applyNumberFormat="1" applyFont="1" applyFill="1" applyBorder="1" applyAlignment="1">
      <alignment vertical="center" wrapText="1"/>
    </xf>
    <xf numFmtId="14" fontId="29" fillId="0" borderId="0" xfId="0" applyNumberFormat="1" applyFont="1" applyFill="1" applyAlignment="1">
      <alignment horizontal="right" vertical="center" wrapText="1"/>
    </xf>
    <xf numFmtId="0" fontId="16" fillId="0" borderId="0" xfId="57" applyNumberFormat="1" applyFont="1" applyFill="1" applyBorder="1" applyAlignment="1">
      <alignment horizontal="left" vertical="center" wrapText="1"/>
    </xf>
    <xf numFmtId="3" fontId="16" fillId="0" borderId="0" xfId="57" applyNumberFormat="1" applyFont="1" applyFill="1" applyBorder="1" applyAlignment="1">
      <alignment vertical="center" wrapText="1"/>
    </xf>
    <xf numFmtId="0" fontId="16" fillId="0" borderId="0" xfId="57" applyFont="1" applyFill="1" applyBorder="1" applyAlignment="1">
      <alignment vertical="center" wrapText="1"/>
    </xf>
    <xf numFmtId="3" fontId="16" fillId="0" borderId="0" xfId="57" applyNumberFormat="1" applyFont="1" applyFill="1" applyAlignment="1">
      <alignment vertical="center" wrapText="1"/>
    </xf>
    <xf numFmtId="14" fontId="16" fillId="0" borderId="0" xfId="57" applyNumberFormat="1" applyFont="1" applyFill="1" applyAlignment="1">
      <alignment horizontal="right" vertical="center" wrapText="1"/>
    </xf>
    <xf numFmtId="0" fontId="35" fillId="0" borderId="0" xfId="0" applyFont="1" applyFill="1" applyAlignment="1">
      <alignment wrapText="1"/>
    </xf>
    <xf numFmtId="14" fontId="0" fillId="0" borderId="0" xfId="0" applyNumberFormat="1" applyFill="1"/>
    <xf numFmtId="14" fontId="0" fillId="0" borderId="0" xfId="0" applyNumberFormat="1" applyFill="1" applyAlignment="1">
      <alignment wrapText="1"/>
    </xf>
    <xf numFmtId="0" fontId="21" fillId="0" borderId="0" xfId="0" applyFont="1" applyAlignment="1">
      <alignment horizontal="center"/>
    </xf>
  </cellXfs>
  <cellStyles count="81">
    <cellStyle name="AF Column - IBM Cognos" xfId="1" xr:uid="{6FC5D28A-4D64-43D2-BCBD-7DF39E69ECA8}"/>
    <cellStyle name="AF Data - IBM Cognos" xfId="2" xr:uid="{1D865537-AFA0-4695-9E28-F544FB1BE7CB}"/>
    <cellStyle name="AF Data 0 - IBM Cognos" xfId="3" xr:uid="{A31952F2-98E8-4FBC-960A-89A2578A146D}"/>
    <cellStyle name="AF Data 1 - IBM Cognos" xfId="4" xr:uid="{DA93FAC5-5C1B-4B11-9908-9773BB4A0277}"/>
    <cellStyle name="AF Data 2 - IBM Cognos" xfId="5" xr:uid="{736B8139-D7E6-4519-AF8F-95175BFA1AD2}"/>
    <cellStyle name="AF Data 3 - IBM Cognos" xfId="6" xr:uid="{1CF27051-1171-41CB-8AF4-3B65D2E5E5E1}"/>
    <cellStyle name="AF Data 4 - IBM Cognos" xfId="7" xr:uid="{130564D3-DB2C-4403-A10C-7D43A12CD46E}"/>
    <cellStyle name="AF Data 5 - IBM Cognos" xfId="8" xr:uid="{FDAFFC74-9944-4A4A-B96F-8FB1A1381675}"/>
    <cellStyle name="AF Data Leaf - IBM Cognos" xfId="9" xr:uid="{D4E996CB-8E64-4F21-A108-38429DE2C8A1}"/>
    <cellStyle name="AF Header - IBM Cognos" xfId="10" xr:uid="{CAB0157C-EBE7-42D3-AEF8-F473E1178236}"/>
    <cellStyle name="AF Header 0 - IBM Cognos" xfId="11" xr:uid="{CA6C1FAF-E660-417B-8AC3-C8410D316513}"/>
    <cellStyle name="AF Header 1 - IBM Cognos" xfId="12" xr:uid="{3235A590-8B4F-4C88-8509-02B8069FE7DE}"/>
    <cellStyle name="AF Header 2 - IBM Cognos" xfId="13" xr:uid="{27FB0404-C28D-473D-A555-4A81C13D954A}"/>
    <cellStyle name="AF Header 3 - IBM Cognos" xfId="14" xr:uid="{094844B2-68D8-455E-ABD5-0901D45E4CCC}"/>
    <cellStyle name="AF Header 4 - IBM Cognos" xfId="15" xr:uid="{A50F630C-FD8F-4215-A23B-EFF2A4F28926}"/>
    <cellStyle name="AF Header 5 - IBM Cognos" xfId="16" xr:uid="{C89FC6AF-6F2B-4ADC-BB78-8EBFE0E98993}"/>
    <cellStyle name="AF Header Leaf - IBM Cognos" xfId="17" xr:uid="{FA1080AA-24CA-426E-AB6F-3D70E3A10E22}"/>
    <cellStyle name="AF Row - IBM Cognos" xfId="18" xr:uid="{5D7ECB5E-1C32-4CD2-9BE2-C23A2D3A9FCA}"/>
    <cellStyle name="AF Row 0 - IBM Cognos" xfId="19" xr:uid="{D622484A-EC7C-4213-B6FB-094BC54828D8}"/>
    <cellStyle name="AF Row 1 - IBM Cognos" xfId="20" xr:uid="{7B38CF0B-8888-463C-AD5E-40AA091E8794}"/>
    <cellStyle name="AF Row 2 - IBM Cognos" xfId="21" xr:uid="{6EF4566C-236A-44E5-81E6-2FFA43BECC89}"/>
    <cellStyle name="AF Row 3 - IBM Cognos" xfId="22" xr:uid="{56FBDE80-585C-4B20-9992-29DF4BED0990}"/>
    <cellStyle name="AF Row 4 - IBM Cognos" xfId="23" xr:uid="{95F5FEA4-7C80-4D58-BDFF-A9D17347C402}"/>
    <cellStyle name="AF Row 5 - IBM Cognos" xfId="24" xr:uid="{7421CAC4-3D5F-4E4F-B421-8E2F7EFA4009}"/>
    <cellStyle name="AF Row Leaf - IBM Cognos" xfId="25" xr:uid="{14B2782F-2EE7-48AD-857A-8141A6319B54}"/>
    <cellStyle name="AF Subnm - IBM Cognos" xfId="26" xr:uid="{C9C1EE95-3AA7-48EC-ADFA-94646B27FA7F}"/>
    <cellStyle name="AF Title - IBM Cognos" xfId="27" xr:uid="{BF30FE52-FD29-45E7-9723-56AEFC60C136}"/>
    <cellStyle name="Calculated Column - IBM Cognos" xfId="28" xr:uid="{7E36110E-7109-49FF-9213-1DB4B06F9052}"/>
    <cellStyle name="Calculated Column Name - IBM Cognos" xfId="29" xr:uid="{DEDAE1CE-499E-45F5-8ADB-6E4731DFD2EE}"/>
    <cellStyle name="Calculated Row - IBM Cognos" xfId="30" xr:uid="{CB463175-5A83-4D73-A452-C3F2566B9AB9}"/>
    <cellStyle name="Calculated Row Name - IBM Cognos" xfId="31" xr:uid="{773968B1-80FE-4F95-944D-0B8D3B67B045}"/>
    <cellStyle name="Column Name - IBM Cognos" xfId="32" xr:uid="{73978F66-7EEF-45F1-BE8B-5879AA0566C6}"/>
    <cellStyle name="Column Template - IBM Cognos" xfId="33" xr:uid="{060BE5A2-E770-46CB-9F9E-BAAD4C5F4AC2}"/>
    <cellStyle name="Differs From Base - IBM Cognos" xfId="34" xr:uid="{CAA238D1-AC02-45A8-A696-80520E3B8817}"/>
    <cellStyle name="Edit - IBM Cognos" xfId="35" xr:uid="{541B7734-D2F6-42DA-90CC-8538F3F1CDE2}"/>
    <cellStyle name="Ezres 2" xfId="62" xr:uid="{00000000-0005-0000-0000-000001000000}"/>
    <cellStyle name="Ezres 2 2" xfId="63" xr:uid="{00000000-0005-0000-0000-000002000000}"/>
    <cellStyle name="Ezres 2 3" xfId="64" xr:uid="{00000000-0005-0000-0000-000003000000}"/>
    <cellStyle name="Ezres 3" xfId="77" xr:uid="{00000000-0005-0000-0000-000068000000}"/>
    <cellStyle name="Formula - IBM Cognos" xfId="36" xr:uid="{A7583369-6AA7-4B02-86F3-1AC1BAA81A08}"/>
    <cellStyle name="Group Name - IBM Cognos" xfId="37" xr:uid="{D6241484-E871-47F9-9E22-8DAA013F4EEE}"/>
    <cellStyle name="Hold Values - IBM Cognos" xfId="38" xr:uid="{A63DFA26-9BEC-413B-A3C2-2D0574D69D34}"/>
    <cellStyle name="Jó" xfId="78" builtinId="26"/>
    <cellStyle name="List Name - IBM Cognos" xfId="39" xr:uid="{287F21E2-F231-4502-A2DD-D296CA8EE854}"/>
    <cellStyle name="Locked - IBM Cognos" xfId="40" xr:uid="{0471F667-B3DB-47DE-8380-0652D2E884F5}"/>
    <cellStyle name="Measure - IBM Cognos" xfId="41" xr:uid="{549BF3D5-F0DE-4EAB-9608-411DD632FFB9}"/>
    <cellStyle name="Measure Header - IBM Cognos" xfId="42" xr:uid="{B496AC03-3A97-4A27-A13A-743A6CB8F196}"/>
    <cellStyle name="Measure Name - IBM Cognos" xfId="43" xr:uid="{5442D925-9311-4C61-8C61-58A3B8EB9167}"/>
    <cellStyle name="Measure Summary - IBM Cognos" xfId="44" xr:uid="{2CABEF17-7488-4D77-AF9D-61DD836A9156}"/>
    <cellStyle name="Measure Summary TM1 - IBM Cognos" xfId="45" xr:uid="{384C5920-6B4F-43C7-8646-B4E179AC94BA}"/>
    <cellStyle name="Measure Template - IBM Cognos" xfId="46" xr:uid="{730939AD-5F3E-4E3B-94EF-3418217EE6EC}"/>
    <cellStyle name="More - IBM Cognos" xfId="47" xr:uid="{45A66973-E025-451E-9F05-0271E5E43B43}"/>
    <cellStyle name="Normál" xfId="0" builtinId="0" customBuiltin="1"/>
    <cellStyle name="Normál 10" xfId="59" xr:uid="{00000000-0005-0000-0000-000005000000}"/>
    <cellStyle name="Normál 11" xfId="73" xr:uid="{00000000-0005-0000-0000-000006000000}"/>
    <cellStyle name="Normál 12" xfId="75" xr:uid="{00000000-0005-0000-0000-000007000000}"/>
    <cellStyle name="Normál 13" xfId="58" xr:uid="{00000000-0005-0000-0000-00006C000000}"/>
    <cellStyle name="Normál 14" xfId="79" xr:uid="{00000000-0005-0000-0000-00007C000000}"/>
    <cellStyle name="Normál 2" xfId="65" xr:uid="{00000000-0005-0000-0000-000008000000}"/>
    <cellStyle name="Normál 2 2" xfId="80" xr:uid="{4F741B77-5C55-4812-9531-43C237E8BBA3}"/>
    <cellStyle name="Normál 3" xfId="66" xr:uid="{00000000-0005-0000-0000-000009000000}"/>
    <cellStyle name="Normál 3 2" xfId="67" xr:uid="{00000000-0005-0000-0000-00000A000000}"/>
    <cellStyle name="Normál 3_2015 felújítás, pótlás" xfId="68" xr:uid="{00000000-0005-0000-0000-00000B000000}"/>
    <cellStyle name="Normál 4" xfId="56" xr:uid="{866DC9DC-0068-464C-BECB-217C0D2698C4}"/>
    <cellStyle name="Normál 4 2" xfId="57" xr:uid="{B59BFD1D-0063-4A2B-ADB1-A99E7F061107}"/>
    <cellStyle name="Normál 4 3" xfId="69" xr:uid="{00000000-0005-0000-0000-00000E000000}"/>
    <cellStyle name="Normál 5" xfId="70" xr:uid="{00000000-0005-0000-0000-00000F000000}"/>
    <cellStyle name="Normál 6" xfId="71" xr:uid="{00000000-0005-0000-0000-000010000000}"/>
    <cellStyle name="Normál 7" xfId="72" xr:uid="{00000000-0005-0000-0000-000011000000}"/>
    <cellStyle name="Normál 8" xfId="60" xr:uid="{00000000-0005-0000-0000-000012000000}"/>
    <cellStyle name="Normál 9" xfId="61" xr:uid="{00000000-0005-0000-0000-000013000000}"/>
    <cellStyle name="Pending Change - IBM Cognos" xfId="48" xr:uid="{208C9EBB-F60D-4506-9314-1B153DBE24EF}"/>
    <cellStyle name="Pénznem 3" xfId="74" xr:uid="{00000000-0005-0000-0000-000014000000}"/>
    <cellStyle name="Pénznem 3 2" xfId="76" xr:uid="{00000000-0005-0000-0000-000015000000}"/>
    <cellStyle name="Row Name - IBM Cognos" xfId="49" xr:uid="{6CA278DF-A292-486B-BF9D-D67D1ACA10B2}"/>
    <cellStyle name="Row Template - IBM Cognos" xfId="50" xr:uid="{1829147B-33AC-495E-B2ED-15A0B218533C}"/>
    <cellStyle name="Summary Column Name - IBM Cognos" xfId="51" xr:uid="{B207056E-8C3F-4146-8B27-DFC55E67D7AF}"/>
    <cellStyle name="Summary Column Name TM1 - IBM Cognos" xfId="52" xr:uid="{87618057-0DCF-40C8-B63B-FB385906765D}"/>
    <cellStyle name="Summary Row Name - IBM Cognos" xfId="53" xr:uid="{325D1887-0D0F-4FE2-AAF9-116A0B68393A}"/>
    <cellStyle name="Summary Row Name TM1 - IBM Cognos" xfId="54" xr:uid="{310140D9-5704-45DA-984A-D725A6B8E1A8}"/>
    <cellStyle name="Unsaved Change - IBM Cognos" xfId="55" xr:uid="{CBD2E511-7C7A-4C46-80A4-EF75C48FC9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ka/M%20(k&#246;z&#246;s%20meghajt&#243;)/2017/Beruh&#225;z&#225;s/2017%20beruh&#225;z&#225;si%20tervki&#233;rt&#233;kel&#233;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unka/M%20(k&#246;z&#246;s%20meghajt&#243;)/2014/Beruh&#225;z&#225;s/2014%20beruh&#225;z&#225;si%20terv%20ki&#233;rt&#233;kel&#233;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unka/M%20(k&#246;z&#246;s%20meghajt&#243;)/2019/Beruh&#225;z&#225;s/2019%20%20beruh&#225;z&#225;si%20%20terv%20ki&#233;rt&#233;kel&#233;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unka/M%20(k&#246;z&#246;s%20meghajt&#243;)/2020/Beruh&#225;z&#225;s/2020%20Beruh&#225;z&#225;si%20tervki&#233;rt&#233;kel&#233;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unka/M%20(k&#246;z&#246;s%20meghajt&#243;)/2021/Beruh&#225;z&#225;s/2021%20%20beruh&#225;z&#225;si%20%20tervki&#233;rt&#233;kel&#233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értékelés"/>
      <sheetName val="Munka1"/>
      <sheetName val="Önk.Db.01-07 hó"/>
      <sheetName val="várható 11.hó után"/>
      <sheetName val="Munka2"/>
      <sheetName val="ML2"/>
      <sheetName val="Munka3"/>
      <sheetName val="víz"/>
      <sheetName val="sz"/>
    </sheetNames>
    <sheetDataSet>
      <sheetData sheetId="0"/>
      <sheetData sheetId="1">
        <row r="1">
          <cell r="A1" t="str">
            <v>Akvi-Patent Zrt. Besenyszög</v>
          </cell>
        </row>
        <row r="2">
          <cell r="A2" t="str">
            <v>Adó és Pénzügyi Hiv.</v>
          </cell>
        </row>
        <row r="3">
          <cell r="A3" t="str">
            <v>Agriapipe Kft.Eger</v>
          </cell>
        </row>
        <row r="4">
          <cell r="A4" t="str">
            <v>AKSD</v>
          </cell>
        </row>
        <row r="5">
          <cell r="A5" t="str">
            <v>Alarm Wachter Kft.Db.</v>
          </cell>
        </row>
        <row r="6">
          <cell r="A6" t="str">
            <v>Aliaxis Kft.Biatorbágy</v>
          </cell>
        </row>
        <row r="7">
          <cell r="A7" t="str">
            <v>Andrásik Gábor Ny.lugos</v>
          </cell>
        </row>
        <row r="8">
          <cell r="A8" t="str">
            <v>ÁNTSZ</v>
          </cell>
        </row>
        <row r="9">
          <cell r="A9" t="str">
            <v>Arad Hungária Kft.Miskolc</v>
          </cell>
        </row>
        <row r="10">
          <cell r="A10" t="str">
            <v>ÁVM Szolnok</v>
          </cell>
        </row>
        <row r="11">
          <cell r="A11" t="str">
            <v>Aqua Tervező Kft.Nyíregyháza</v>
          </cell>
        </row>
        <row r="12">
          <cell r="A12" t="str">
            <v>Aqua Soft 2004 Kft.</v>
          </cell>
        </row>
        <row r="13">
          <cell r="A13" t="str">
            <v>Atlas Copco Kft. Biatobágy</v>
          </cell>
        </row>
        <row r="14">
          <cell r="A14" t="str">
            <v>Aquamatica-Nova Mérnöki Kfc.</v>
          </cell>
        </row>
        <row r="15">
          <cell r="A15" t="str">
            <v>Aquinno Service Kft.Pécs</v>
          </cell>
        </row>
        <row r="16">
          <cell r="A16" t="str">
            <v>AWT Kft. Bp.</v>
          </cell>
        </row>
        <row r="17">
          <cell r="A17" t="str">
            <v>Auto Eskor Kft. Db.</v>
          </cell>
        </row>
        <row r="18">
          <cell r="A18" t="str">
            <v>Baktria Kft. Db.</v>
          </cell>
        </row>
        <row r="19">
          <cell r="A19" t="str">
            <v>Bancsi és Társa Kft.Db.</v>
          </cell>
        </row>
        <row r="20">
          <cell r="A20" t="str">
            <v>Bartha Kerszervíz Kft. Db.</v>
          </cell>
        </row>
        <row r="21">
          <cell r="A21" t="str">
            <v>Bárdi Autó Mo.Kft.Db.</v>
          </cell>
        </row>
        <row r="22">
          <cell r="A22" t="str">
            <v>Berekböszörmény Község Önkormányzata</v>
          </cell>
        </row>
        <row r="23">
          <cell r="A23" t="str">
            <v>Bergholz Kft. Érd</v>
          </cell>
        </row>
        <row r="24">
          <cell r="A24" t="str">
            <v>Béke Ferenc</v>
          </cell>
        </row>
        <row r="25">
          <cell r="A25" t="str">
            <v>Bészi Power Kft.</v>
          </cell>
        </row>
        <row r="26">
          <cell r="A26" t="str">
            <v>Bihartorda Községi Önkormányzat</v>
          </cell>
        </row>
        <row r="27">
          <cell r="A27" t="str">
            <v>Bonag Kft. Békéscsaba</v>
          </cell>
        </row>
        <row r="28">
          <cell r="A28" t="str">
            <v>Bonex Kft. Szigetszentmárton</v>
          </cell>
        </row>
        <row r="29">
          <cell r="A29" t="str">
            <v>Boodelta '96 Kft. Db.</v>
          </cell>
        </row>
        <row r="30">
          <cell r="A30" t="str">
            <v>Bott Hungaria Kft.Tarnazsadány</v>
          </cell>
        </row>
        <row r="31">
          <cell r="A31" t="str">
            <v>B-Complex Kft.Db.</v>
          </cell>
        </row>
        <row r="32">
          <cell r="A32" t="str">
            <v>B-S 2001 Bt. Debrecen</v>
          </cell>
        </row>
        <row r="33">
          <cell r="A33" t="str">
            <v>B-Terv 64 Bt. Db.</v>
          </cell>
        </row>
        <row r="34">
          <cell r="A34" t="str">
            <v>B &amp; T Service Kft. Bp.</v>
          </cell>
        </row>
        <row r="35">
          <cell r="A35" t="str">
            <v>CAD-design Kft.Tatabánya</v>
          </cell>
        </row>
        <row r="36">
          <cell r="A36" t="str">
            <v>Canon Hungária Kft Bp.</v>
          </cell>
        </row>
        <row r="37">
          <cell r="A37" t="str">
            <v>CE Dynamic Kft.Bp.</v>
          </cell>
        </row>
        <row r="38">
          <cell r="A38" t="str">
            <v>Cívis-Erg Kft.Db.</v>
          </cell>
        </row>
        <row r="39">
          <cell r="A39" t="str">
            <v>CM Szolgáltató Kft.</v>
          </cell>
        </row>
        <row r="40">
          <cell r="A40" t="str">
            <v>Controlsoft Automatika Szolgáltató Kft. Veszprém</v>
          </cell>
        </row>
        <row r="41">
          <cell r="A41" t="str">
            <v>CP-Analitika Kft. Bp.</v>
          </cell>
        </row>
        <row r="42">
          <cell r="A42" t="str">
            <v>Csatornahálózati üzem</v>
          </cell>
        </row>
        <row r="43">
          <cell r="A43" t="str">
            <v>Csebo</v>
          </cell>
        </row>
        <row r="44">
          <cell r="A44" t="str">
            <v>Csikizó Kft.Db.</v>
          </cell>
        </row>
        <row r="45">
          <cell r="A45" t="str">
            <v>Delta Service Kft.Db.</v>
          </cell>
        </row>
        <row r="46">
          <cell r="A46" t="str">
            <v>Dész-Ker Zrt. Db.</v>
          </cell>
        </row>
        <row r="47">
          <cell r="A47" t="str">
            <v>Deszolvterv Bt. Db.</v>
          </cell>
        </row>
        <row r="48">
          <cell r="A48" t="str">
            <v>Db.Önkorm.Lapkiadó Db.</v>
          </cell>
        </row>
        <row r="49">
          <cell r="A49" t="str">
            <v>DEVIZ Kft. Db.</v>
          </cell>
        </row>
        <row r="50">
          <cell r="A50" t="str">
            <v>Devízép Kft. Db.</v>
          </cell>
        </row>
        <row r="51">
          <cell r="A51" t="str">
            <v>Derecske Város Önk.</v>
          </cell>
        </row>
        <row r="52">
          <cell r="A52" t="str">
            <v>DH-Szerviz Kft. Db.</v>
          </cell>
        </row>
        <row r="53">
          <cell r="A53" t="str">
            <v>D-Profil Kft. Db.</v>
          </cell>
        </row>
        <row r="54">
          <cell r="A54" t="str">
            <v>Doma 2000 Kft.</v>
          </cell>
        </row>
        <row r="55">
          <cell r="A55" t="str">
            <v>DKV Zrt.Db.</v>
          </cell>
        </row>
        <row r="56">
          <cell r="A56" t="str">
            <v>Drill &amp; Tool Kft.Db.</v>
          </cell>
        </row>
        <row r="57">
          <cell r="A57" t="str">
            <v>Druck Kft.Db.</v>
          </cell>
        </row>
        <row r="58">
          <cell r="A58" t="str">
            <v>D-Tech Kft. Bp.</v>
          </cell>
        </row>
        <row r="59">
          <cell r="A59" t="str">
            <v>Duna-Kút Kft. Fót</v>
          </cell>
        </row>
        <row r="60">
          <cell r="A60" t="str">
            <v>DV Info Kft. Db.</v>
          </cell>
        </row>
        <row r="61">
          <cell r="A61" t="str">
            <v>Ekoszvit Center Kft. Bp.</v>
          </cell>
        </row>
        <row r="62">
          <cell r="A62" t="str">
            <v>Elektronic Kft. Db.</v>
          </cell>
        </row>
        <row r="63">
          <cell r="A63" t="str">
            <v>EnerSys Hungaria Kft. Budaörs</v>
          </cell>
        </row>
        <row r="64">
          <cell r="A64" t="str">
            <v>Endress+Hauser M.o.Kft. Bp.</v>
          </cell>
        </row>
        <row r="65">
          <cell r="A65" t="str">
            <v>Enviszam Kft.</v>
          </cell>
        </row>
        <row r="66">
          <cell r="A66" t="str">
            <v>Eklektrogenerál Kft.Kft.</v>
          </cell>
        </row>
        <row r="67">
          <cell r="A67" t="str">
            <v>Elektroszervíz 91 Kft.Db.</v>
          </cell>
        </row>
        <row r="68">
          <cell r="A68" t="str">
            <v>Elektro-Bogáti Kft. Db.</v>
          </cell>
        </row>
        <row r="69">
          <cell r="A69" t="str">
            <v>Elster Metering Ltd. Pécel</v>
          </cell>
        </row>
        <row r="70">
          <cell r="A70" t="str">
            <v>E-on</v>
          </cell>
        </row>
        <row r="71">
          <cell r="A71" t="str">
            <v>Esantu Kft.Db.Árpád tér 41</v>
          </cell>
        </row>
        <row r="72">
          <cell r="A72" t="str">
            <v>ÉKVISZ Kft.Db.</v>
          </cell>
        </row>
        <row r="73">
          <cell r="A73" t="str">
            <v>EMVIR Nonprofit Kft. Bp.</v>
          </cell>
        </row>
        <row r="74">
          <cell r="A74" t="str">
            <v>ERDA Kft.Bp.</v>
          </cell>
        </row>
        <row r="75">
          <cell r="A75" t="str">
            <v>Eurosmart Bt.Db.</v>
          </cell>
        </row>
        <row r="76">
          <cell r="A76" t="str">
            <v>Euro-Aqua Szerviz Kft. Fót</v>
          </cell>
        </row>
        <row r="77">
          <cell r="A77" t="str">
            <v>Euro-Purátor Kft. Bp.</v>
          </cell>
        </row>
        <row r="78">
          <cell r="A78" t="str">
            <v>Extreme Digital Zrt.</v>
          </cell>
        </row>
        <row r="79">
          <cell r="A79" t="str">
            <v>Épfakergép Immo Kft.Keszthely</v>
          </cell>
        </row>
        <row r="80">
          <cell r="A80" t="str">
            <v>Faldon Kft. Db.</v>
          </cell>
        </row>
        <row r="81">
          <cell r="A81" t="str">
            <v>Faragó József EV Debrecen,Ispotály u.14</v>
          </cell>
        </row>
        <row r="82">
          <cell r="A82" t="str">
            <v>Fazekas Kft.Db.</v>
          </cell>
        </row>
        <row r="83">
          <cell r="A83" t="str">
            <v>Földhivatal</v>
          </cell>
        </row>
        <row r="84">
          <cell r="A84" t="str">
            <v>"Féba" Kft.Db.</v>
          </cell>
        </row>
        <row r="85">
          <cell r="A85" t="str">
            <v>Full Contrast Kft.Db.</v>
          </cell>
        </row>
        <row r="86">
          <cell r="A86" t="str">
            <v>Full-Dominó Kft. Db.</v>
          </cell>
        </row>
        <row r="87">
          <cell r="A87" t="str">
            <v>Fűtéstechnika</v>
          </cell>
        </row>
        <row r="88">
          <cell r="A88" t="str">
            <v>Gáspár Hungária Kft. Solymár</v>
          </cell>
        </row>
        <row r="89">
          <cell r="A89" t="str">
            <v>Gáll Sándor</v>
          </cell>
        </row>
        <row r="90">
          <cell r="A90" t="str">
            <v>GE Jenbacher Veresegyház</v>
          </cell>
        </row>
        <row r="91">
          <cell r="A91" t="str">
            <v xml:space="preserve">Geodéziai és Térképészeti Zrt. </v>
          </cell>
        </row>
        <row r="92">
          <cell r="A92" t="str">
            <v>Geokomplex Kft. Miskolc</v>
          </cell>
        </row>
        <row r="93">
          <cell r="A93" t="str">
            <v>Geoservice Kft.Miskolc</v>
          </cell>
        </row>
        <row r="94">
          <cell r="A94" t="str">
            <v>Geosite Kft. Pécs</v>
          </cell>
        </row>
        <row r="95">
          <cell r="A95" t="str">
            <v>Globál-Proquim Kft. Bp.</v>
          </cell>
        </row>
        <row r="96">
          <cell r="A96" t="str">
            <v>Glynwed Kft.T.bálint</v>
          </cell>
        </row>
        <row r="97">
          <cell r="A97" t="str">
            <v>Greenfield Systems Kft.Db.</v>
          </cell>
        </row>
        <row r="98">
          <cell r="A98" t="str">
            <v>Grundfos Hungária Kft.T.bálint</v>
          </cell>
        </row>
        <row r="99">
          <cell r="A99" t="str">
            <v>Gyulai Irányítástechnikai Kft. Db.</v>
          </cell>
        </row>
        <row r="100">
          <cell r="A100" t="str">
            <v>Hajdú Bálint</v>
          </cell>
        </row>
        <row r="101">
          <cell r="A101" t="str">
            <v>Hajdú-Bihar Megyei MgSzH</v>
          </cell>
        </row>
        <row r="102">
          <cell r="A102" t="str">
            <v>Hajdú-Bihar Megyei Vízmű</v>
          </cell>
        </row>
        <row r="103">
          <cell r="A103" t="str">
            <v>Hajdú Fém Ker Kft. H.dorog</v>
          </cell>
        </row>
        <row r="104">
          <cell r="A104" t="str">
            <v>Hajdu Frigo Car Kft.</v>
          </cell>
        </row>
        <row r="105">
          <cell r="A105" t="str">
            <v>Hajdú Út-Ép-Terv Bt.Db.</v>
          </cell>
        </row>
        <row r="106">
          <cell r="A106" t="str">
            <v>Hach Lange Kft. Bp.</v>
          </cell>
        </row>
        <row r="107">
          <cell r="A107" t="str">
            <v>H.sámson Város Önkormányzata</v>
          </cell>
        </row>
        <row r="108">
          <cell r="A108" t="str">
            <v>H.szovát Község  Önkormányzata</v>
          </cell>
        </row>
        <row r="109">
          <cell r="A109" t="str">
            <v>Havária Kft.Rávkeve</v>
          </cell>
        </row>
        <row r="110">
          <cell r="A110" t="str">
            <v>Heat-El Bt. Db.</v>
          </cell>
        </row>
        <row r="111">
          <cell r="A111" t="str">
            <v>Heves megyei Vízmű Zrt. Eger</v>
          </cell>
        </row>
        <row r="112">
          <cell r="A112" t="str">
            <v>HCE Transker Kft.Db.</v>
          </cell>
        </row>
        <row r="113">
          <cell r="A113" t="str">
            <v>Hidrostal Kft. Nyúl</v>
          </cell>
        </row>
        <row r="114">
          <cell r="A114" t="str">
            <v>Hilti Szolgáltató Kft. Db.</v>
          </cell>
        </row>
        <row r="115">
          <cell r="A115" t="str">
            <v>Hír-Ker Kft. Db.</v>
          </cell>
        </row>
        <row r="116">
          <cell r="A116" t="str">
            <v>Hírös Mester Kft. Kecskemét</v>
          </cell>
        </row>
        <row r="117">
          <cell r="A117" t="str">
            <v>H-R Modell Bt.</v>
          </cell>
        </row>
        <row r="118">
          <cell r="A118" t="str">
            <v>Horváth Gábor Környezetmérnöki Kft. Fertőszentmiklós</v>
          </cell>
        </row>
        <row r="119">
          <cell r="A119" t="str">
            <v>Hosszúpályi Nagyk.Önk.</v>
          </cell>
        </row>
        <row r="120">
          <cell r="A120" t="str">
            <v>Huntraco Rt. Budaörs</v>
          </cell>
        </row>
        <row r="121">
          <cell r="A121" t="str">
            <v>Hunyadi Kft.Db.</v>
          </cell>
        </row>
        <row r="122">
          <cell r="A122" t="str">
            <v>IAS Automatika Kft.Db.</v>
          </cell>
        </row>
        <row r="123">
          <cell r="A123" t="str">
            <v>IFSZ Informatikai fejlesztő és szolg.Kft.Db.</v>
          </cell>
        </row>
        <row r="124">
          <cell r="A124" t="str">
            <v>InfoStyle Kft</v>
          </cell>
        </row>
        <row r="125">
          <cell r="A125" t="str">
            <v>Inform Média</v>
          </cell>
        </row>
        <row r="126">
          <cell r="A126" t="str">
            <v>Ingatlanfejlesztő kft.</v>
          </cell>
        </row>
        <row r="127">
          <cell r="A127" t="str">
            <v>Inprobau Kft. Db.</v>
          </cell>
        </row>
        <row r="128">
          <cell r="A128" t="str">
            <v>ITT Water &amp;Wastewater Mo.Kft.T.bálint</v>
          </cell>
        </row>
        <row r="129">
          <cell r="A129" t="str">
            <v>IT Specialist Mérnöki Kft.Db.</v>
          </cell>
        </row>
        <row r="130">
          <cell r="A130" t="str">
            <v>Janta-Bau Kft. Db.</v>
          </cell>
        </row>
        <row r="131">
          <cell r="A131" t="str">
            <v>Jung Pumpen Hungary Kft.Bp.</v>
          </cell>
        </row>
        <row r="132">
          <cell r="A132" t="str">
            <v>Katasztrófavédelmi Ig.</v>
          </cell>
        </row>
        <row r="133">
          <cell r="A133" t="str">
            <v>Katker 2005 Kft.</v>
          </cell>
        </row>
        <row r="134">
          <cell r="A134" t="str">
            <v>Keviép Kft.Db.</v>
          </cell>
        </row>
        <row r="135">
          <cell r="A135" t="str">
            <v>Kiskun Tender Kft. Izsák</v>
          </cell>
        </row>
        <row r="136">
          <cell r="A136" t="str">
            <v>Kiss Lászlóné Db.</v>
          </cell>
        </row>
        <row r="137">
          <cell r="A137" t="str">
            <v>KFKI Zrt.Bp.</v>
          </cell>
        </row>
        <row r="138">
          <cell r="A138" t="str">
            <v>Komplex-D Kft. Db.</v>
          </cell>
        </row>
        <row r="139">
          <cell r="A139" t="str">
            <v>Komplex-Siker 21 Kft. Szolnok</v>
          </cell>
        </row>
        <row r="140">
          <cell r="A140" t="str">
            <v>Konténerbox Hungary Kft. Bp.</v>
          </cell>
        </row>
        <row r="141">
          <cell r="A141" t="str">
            <v>Konténer Király Kft.Bp.</v>
          </cell>
        </row>
        <row r="142">
          <cell r="A142" t="str">
            <v>Kormányhivatal</v>
          </cell>
        </row>
        <row r="143">
          <cell r="A143" t="str">
            <v>Körzeti Földhivatal Db.</v>
          </cell>
        </row>
        <row r="144">
          <cell r="A144" t="str">
            <v>Közbeszerzési Értesítő</v>
          </cell>
        </row>
        <row r="145">
          <cell r="A145" t="str">
            <v>Közmű-Ép. Bt. Db.</v>
          </cell>
        </row>
        <row r="146">
          <cell r="A146" t="str">
            <v>Közmű-Geo Kft. Db.</v>
          </cell>
        </row>
        <row r="147">
          <cell r="A147" t="str">
            <v>Közútterv KKT. Db.</v>
          </cell>
        </row>
        <row r="148">
          <cell r="A148" t="str">
            <v>Kobit Kft. Győr</v>
          </cell>
        </row>
        <row r="149">
          <cell r="A149" t="str">
            <v>Központi laboratórium</v>
          </cell>
        </row>
        <row r="150">
          <cell r="A150" t="str">
            <v>KSB Szivattyú és Armatúra Kft. Bp.</v>
          </cell>
        </row>
        <row r="151">
          <cell r="A151" t="str">
            <v>Krajnyák Sándor Debrecen</v>
          </cell>
        </row>
        <row r="152">
          <cell r="A152" t="str">
            <v>Kuszi Kft. Db.</v>
          </cell>
        </row>
        <row r="153">
          <cell r="A153" t="str">
            <v>Labsystem Kft. Bp.</v>
          </cell>
        </row>
        <row r="154">
          <cell r="A154" t="str">
            <v>LaForma Szolgáltató Bt. Db.</v>
          </cell>
        </row>
        <row r="155">
          <cell r="A155" t="str">
            <v>Lansoft Kft. Db.</v>
          </cell>
        </row>
        <row r="156">
          <cell r="A156" t="str">
            <v>Létavértes Város Önkormányzata</v>
          </cell>
        </row>
        <row r="157">
          <cell r="A157" t="str">
            <v>Lisztes Trans Fuvarozó Egyéni Cég B.újfalu</v>
          </cell>
        </row>
        <row r="158">
          <cell r="A158" t="str">
            <v>LIT Budapest Kft. Bp.</v>
          </cell>
        </row>
        <row r="159">
          <cell r="A159" t="str">
            <v>Lovas Iroda Db.</v>
          </cell>
        </row>
        <row r="160">
          <cell r="A160" t="str">
            <v>Magne-Chem Kft. Bp.</v>
          </cell>
        </row>
        <row r="161">
          <cell r="A161" t="str">
            <v>Maxoft Kft.Bp.</v>
          </cell>
        </row>
        <row r="162">
          <cell r="A162" t="str">
            <v>Mezőgép Metisz Kft. Db.</v>
          </cell>
        </row>
        <row r="163">
          <cell r="A163" t="str">
            <v>Magyar Aszfalt Kft. Db.</v>
          </cell>
        </row>
        <row r="164">
          <cell r="A164" t="str">
            <v>Magyar Közút Zrt. Db.</v>
          </cell>
        </row>
        <row r="165">
          <cell r="A165" t="str">
            <v>Magyar Nemzeti Vagyonkezelő Zrt.</v>
          </cell>
        </row>
        <row r="166">
          <cell r="A166" t="str">
            <v>Magyar Telekom Nyrt.</v>
          </cell>
        </row>
        <row r="167">
          <cell r="A167" t="str">
            <v>Márkószoft Kft. Veszprém</v>
          </cell>
        </row>
        <row r="168">
          <cell r="A168" t="str">
            <v>MÁV Zrt.</v>
          </cell>
        </row>
        <row r="169">
          <cell r="A169" t="str">
            <v>megállapodás</v>
          </cell>
        </row>
        <row r="170">
          <cell r="A170" t="str">
            <v>Marag Komplex Vállalkozási Kft. Db.</v>
          </cell>
        </row>
        <row r="171">
          <cell r="A171" t="str">
            <v>Marso Kft. Db.</v>
          </cell>
        </row>
        <row r="172">
          <cell r="A172" t="str">
            <v>Media Markt Kft.</v>
          </cell>
        </row>
        <row r="173">
          <cell r="A173" t="str">
            <v>Merck Kft. Bp.</v>
          </cell>
        </row>
        <row r="174">
          <cell r="A174" t="str">
            <v>METISZ-Tomker Kft</v>
          </cell>
        </row>
        <row r="175">
          <cell r="A175" t="str">
            <v>Metro Kft.Db.</v>
          </cell>
        </row>
        <row r="176">
          <cell r="A176" t="str">
            <v>Mélyépterv Komplex Mérnöki Zrt. Bp.</v>
          </cell>
        </row>
        <row r="177">
          <cell r="A177" t="str">
            <v>M-Mérmű Bt. Db.</v>
          </cell>
        </row>
        <row r="178">
          <cell r="A178" t="str">
            <v>Mikola Lajos Db.</v>
          </cell>
        </row>
        <row r="179">
          <cell r="A179" t="str">
            <v>Medi-Korrekt Bt. Db.</v>
          </cell>
        </row>
        <row r="180">
          <cell r="A180" t="str">
            <v>Merida Kft.</v>
          </cell>
        </row>
        <row r="181">
          <cell r="A181" t="str">
            <v>Meteor Trade Kft.Db.</v>
          </cell>
        </row>
        <row r="182">
          <cell r="A182" t="str">
            <v>MNV Zrt.</v>
          </cell>
        </row>
        <row r="183">
          <cell r="A183" t="str">
            <v>Mogyorósi Péter</v>
          </cell>
        </row>
        <row r="184">
          <cell r="A184" t="str">
            <v>Motto Ép.ip.Kft.Győr</v>
          </cell>
        </row>
        <row r="185">
          <cell r="A185" t="str">
            <v>Mobil-Unio Kft. Bp.</v>
          </cell>
        </row>
        <row r="186">
          <cell r="A186" t="str">
            <v>MetaloBox Székesfehérvár</v>
          </cell>
        </row>
        <row r="187">
          <cell r="A187" t="str">
            <v>Metal-Carbon Kft.Bp.</v>
          </cell>
        </row>
        <row r="188">
          <cell r="A188" t="str">
            <v>ML-Terv Bt. Debrecen</v>
          </cell>
        </row>
        <row r="189">
          <cell r="A189" t="str">
            <v>Modul-Stor Hungary Kft Veszprém</v>
          </cell>
        </row>
        <row r="190">
          <cell r="A190" t="str">
            <v>Multimex Kft. Bp.</v>
          </cell>
        </row>
        <row r="191">
          <cell r="A191" t="str">
            <v>Multiprim Kft.Db.</v>
          </cell>
        </row>
        <row r="192">
          <cell r="A192" t="str">
            <v>MUT Hungaria Kft.</v>
          </cell>
        </row>
        <row r="193">
          <cell r="A193" t="str">
            <v>MOM Vízméréstechnikai Zrt.</v>
          </cell>
        </row>
        <row r="194">
          <cell r="A194" t="str">
            <v>Nagymester Kft. Db.</v>
          </cell>
        </row>
        <row r="195">
          <cell r="A195" t="str">
            <v>Nagy-Víz Kft.Db.</v>
          </cell>
        </row>
        <row r="196">
          <cell r="A196" t="str">
            <v>Nepál-Bau Kft.Db.</v>
          </cell>
        </row>
        <row r="197">
          <cell r="A197" t="str">
            <v>Négyen 2002 Kft. Db.</v>
          </cell>
        </row>
        <row r="198">
          <cell r="A198" t="str">
            <v>Nord-Frank Kft.</v>
          </cell>
        </row>
        <row r="199">
          <cell r="A199" t="str">
            <v>Oldham Philotherm Kft.Bp.</v>
          </cell>
        </row>
        <row r="200">
          <cell r="A200" t="str">
            <v>Ongroelektro Kft. Kazincbarcika</v>
          </cell>
        </row>
        <row r="201">
          <cell r="A201" t="str">
            <v>Ostorházi Kft. Érd</v>
          </cell>
        </row>
        <row r="202">
          <cell r="A202" t="str">
            <v>Özönvíz Bt. Db.</v>
          </cell>
        </row>
        <row r="203">
          <cell r="A203" t="str">
            <v>Panelko Kft. Diósd</v>
          </cell>
        </row>
        <row r="204">
          <cell r="A204" t="str">
            <v>Pannon Guard Zrt. Db.</v>
          </cell>
        </row>
        <row r="205">
          <cell r="A205" t="str">
            <v>Papp Tibor Derecske</v>
          </cell>
        </row>
        <row r="206">
          <cell r="A206" t="str">
            <v>Pelei Mérnökiroda Db.</v>
          </cell>
        </row>
        <row r="207">
          <cell r="A207" t="str">
            <v>Pentair Mo.Kft. Bp.</v>
          </cell>
        </row>
        <row r="208">
          <cell r="A208" t="str">
            <v>Perfact-Pro Kft.Bp.</v>
          </cell>
        </row>
        <row r="209">
          <cell r="A209" t="str">
            <v>Pest-Terv Kft. Bp.</v>
          </cell>
        </row>
        <row r="210">
          <cell r="A210" t="str">
            <v>Petrányi-Autó Kft.Bp.</v>
          </cell>
        </row>
        <row r="211">
          <cell r="A211" t="str">
            <v>Phoenix Contact Kft. Budaörs</v>
          </cell>
        </row>
        <row r="212">
          <cell r="A212" t="str">
            <v>Plánum 97 Kft.Db.</v>
          </cell>
        </row>
        <row r="213">
          <cell r="A213" t="str">
            <v>Papp Tibor Db.</v>
          </cell>
        </row>
        <row r="214">
          <cell r="A214" t="str">
            <v>Pazótech Kft. Db.</v>
          </cell>
        </row>
        <row r="215">
          <cell r="A215" t="str">
            <v>Pocsaj Nagyközség Önkormányzata</v>
          </cell>
        </row>
        <row r="216">
          <cell r="A216" t="str">
            <v>Postacom Kft. H.pályi</v>
          </cell>
        </row>
        <row r="217">
          <cell r="A217" t="str">
            <v>Polgármesteri Hiv. Db.</v>
          </cell>
        </row>
        <row r="218">
          <cell r="A218" t="str">
            <v>Power Szerviz Kft.Bp.</v>
          </cell>
        </row>
        <row r="219">
          <cell r="A219" t="str">
            <v>PSS Kft.</v>
          </cell>
        </row>
        <row r="220">
          <cell r="A220" t="str">
            <v>Profilaxis Kft. Diósd</v>
          </cell>
        </row>
        <row r="221">
          <cell r="A221" t="str">
            <v>Profirent Gépkölcsönző Kft.Bp.</v>
          </cell>
        </row>
        <row r="222">
          <cell r="A222" t="str">
            <v>Profivill Kft.Db.</v>
          </cell>
        </row>
        <row r="223">
          <cell r="A223" t="str">
            <v>P-84 Bt.Db.</v>
          </cell>
        </row>
        <row r="224">
          <cell r="A224" t="str">
            <v>Prominent Magyarország Kft. Miskolc</v>
          </cell>
        </row>
        <row r="225">
          <cell r="A225" t="str">
            <v>PW Stúdió Kft.</v>
          </cell>
        </row>
        <row r="226">
          <cell r="A226" t="str">
            <v>Rákos Járműgyártó és Fémipari Kft.Bp.</v>
          </cell>
        </row>
        <row r="227">
          <cell r="A227" t="str">
            <v>Reko-Team Kft. Bp.</v>
          </cell>
        </row>
        <row r="228">
          <cell r="A228" t="str">
            <v>Régió Terv Kft. Db.</v>
          </cell>
        </row>
        <row r="229">
          <cell r="A229" t="str">
            <v>ReSet 67 Bt. Db.Apafi u 4/A</v>
          </cell>
        </row>
        <row r="230">
          <cell r="A230" t="str">
            <v>Reventis Kft.Görbeháza</v>
          </cell>
        </row>
        <row r="231">
          <cell r="A231" t="str">
            <v>Royal-Kert Kft. Veszprém</v>
          </cell>
        </row>
        <row r="232">
          <cell r="A232" t="str">
            <v>Rudas &amp; Karig Kft. Bp.</v>
          </cell>
        </row>
        <row r="233">
          <cell r="A233" t="str">
            <v>Russmedia Kft.</v>
          </cell>
        </row>
        <row r="234">
          <cell r="A234" t="str">
            <v>SAFE Elektronikai Bt. Tiszacsege</v>
          </cell>
        </row>
        <row r="235">
          <cell r="A235" t="str">
            <v>Satrax Elektronic Kft. Db.</v>
          </cell>
        </row>
        <row r="236">
          <cell r="A236" t="str">
            <v>Satrax Net Kft. Db.</v>
          </cell>
        </row>
        <row r="237">
          <cell r="A237" t="str">
            <v>Sáránd Község Önkormányzata</v>
          </cell>
        </row>
        <row r="238">
          <cell r="A238" t="str">
            <v>Seba Hungária Kft.Bp.</v>
          </cell>
        </row>
        <row r="239">
          <cell r="A239" t="str">
            <v>Small-Well Bt. Db.</v>
          </cell>
        </row>
        <row r="240">
          <cell r="A240" t="str">
            <v>Spektrum-3D Kft.</v>
          </cell>
        </row>
        <row r="241">
          <cell r="A241" t="str">
            <v>Spirál-96 Kft. Db.</v>
          </cell>
        </row>
        <row r="242">
          <cell r="A242" t="str">
            <v>Sport,Marketing és Kommunikáció Service Kft. N.hegyes</v>
          </cell>
        </row>
        <row r="243">
          <cell r="A243" t="str">
            <v>Szabó Attila</v>
          </cell>
        </row>
        <row r="244">
          <cell r="A244" t="str">
            <v>Szamila Kft. Db.</v>
          </cell>
        </row>
        <row r="245">
          <cell r="A245" t="str">
            <v>Szász Attila E:V.Db.</v>
          </cell>
        </row>
        <row r="246">
          <cell r="A246" t="str">
            <v>Szennyvíztisztító üzem</v>
          </cell>
        </row>
        <row r="247">
          <cell r="A247" t="str">
            <v>Székely Imre</v>
          </cell>
        </row>
        <row r="248">
          <cell r="A248" t="str">
            <v>SziklaExim Db.</v>
          </cell>
        </row>
        <row r="249">
          <cell r="A249" t="str">
            <v>Szomáta-Civis Bt. Db.</v>
          </cell>
        </row>
        <row r="250">
          <cell r="A250" t="str">
            <v>Szubin-Szer Kft.</v>
          </cell>
        </row>
        <row r="251">
          <cell r="A251" t="str">
            <v>Tajtavill</v>
          </cell>
        </row>
        <row r="252">
          <cell r="A252" t="str">
            <v>Tenderterv Kft.Db.</v>
          </cell>
        </row>
        <row r="253">
          <cell r="A253" t="str">
            <v>Teszolgber Bt.Db.</v>
          </cell>
        </row>
        <row r="254">
          <cell r="A254" t="str">
            <v>Terra-Generál Ép.ip.Kft. H.sámson</v>
          </cell>
        </row>
        <row r="255">
          <cell r="A255" t="str">
            <v>Texem Emeléstechnika Kft.Db.</v>
          </cell>
        </row>
        <row r="256">
          <cell r="A256" t="str">
            <v>Tevill Kft. Db.</v>
          </cell>
        </row>
        <row r="257">
          <cell r="A257" t="str">
            <v>Térségi üzem</v>
          </cell>
        </row>
        <row r="258">
          <cell r="A258" t="str">
            <v>Tigáz</v>
          </cell>
        </row>
        <row r="259">
          <cell r="A259" t="str">
            <v>TIKÖVIFE</v>
          </cell>
        </row>
        <row r="260">
          <cell r="A260" t="str">
            <v xml:space="preserve">Török Antal </v>
          </cell>
        </row>
        <row r="261">
          <cell r="A261" t="str">
            <v>Transzinvest-Budapest Kft. Bp.</v>
          </cell>
        </row>
        <row r="262">
          <cell r="A262" t="str">
            <v>Trans Lex Work</v>
          </cell>
        </row>
        <row r="263">
          <cell r="A263" t="str">
            <v>Tresz Kft. Bp.</v>
          </cell>
        </row>
        <row r="264">
          <cell r="A264" t="str">
            <v>Trendi-Bau Kft. Db.Kurucz u.65</v>
          </cell>
        </row>
        <row r="265">
          <cell r="A265" t="str">
            <v>Tócós-Tüzép-97 Kft.</v>
          </cell>
        </row>
        <row r="266">
          <cell r="A266" t="str">
            <v>TV NetWork</v>
          </cell>
        </row>
        <row r="267">
          <cell r="A267" t="str">
            <v>Unicam Kft. Bp.</v>
          </cell>
        </row>
        <row r="268">
          <cell r="A268" t="str">
            <v>Üveges Zsolt</v>
          </cell>
        </row>
        <row r="269">
          <cell r="A269" t="str">
            <v>Vagyonkezelő Zrt</v>
          </cell>
        </row>
        <row r="270">
          <cell r="A270" t="str">
            <v>Valasek Szivattyútechnika Kft. Szigetszentmiklós</v>
          </cell>
        </row>
        <row r="271">
          <cell r="A271" t="str">
            <v>Vasipari és Tartálygyártó Kft.Db.</v>
          </cell>
        </row>
        <row r="272">
          <cell r="A272" t="str">
            <v>Verbis Kft. Bp.</v>
          </cell>
        </row>
        <row r="273">
          <cell r="A273" t="str">
            <v>Verecundus Kft. Bp.</v>
          </cell>
        </row>
        <row r="274">
          <cell r="A274" t="str">
            <v>Veszprémi Autómentő H&amp;H Kft.Bp.</v>
          </cell>
        </row>
        <row r="275">
          <cell r="A275" t="str">
            <v>VHT-2000 Tervező és Szolg.Bt.Db.</v>
          </cell>
        </row>
        <row r="276">
          <cell r="A276" t="str">
            <v>Vida Autoelektronika Kft.Db.</v>
          </cell>
        </row>
        <row r="277">
          <cell r="A277" t="str">
            <v>Wilo Mo.Kft. T.bálint</v>
          </cell>
        </row>
        <row r="278">
          <cell r="A278" t="str">
            <v>Vikuv Zrt.Db.</v>
          </cell>
        </row>
        <row r="279">
          <cell r="A279" t="str">
            <v>Víztermelő üzem</v>
          </cell>
        </row>
        <row r="280">
          <cell r="A280" t="str">
            <v>Villterv '34 Bt.Db.</v>
          </cell>
        </row>
        <row r="281">
          <cell r="A281" t="str">
            <v>Villjav Kft. Debrecen</v>
          </cell>
        </row>
        <row r="282">
          <cell r="A282" t="str">
            <v>Vitus Kft. Db.</v>
          </cell>
        </row>
        <row r="283">
          <cell r="A283" t="str">
            <v>Vízhálózati üzem</v>
          </cell>
        </row>
        <row r="284">
          <cell r="A284" t="str">
            <v>Vízmű Zrt.</v>
          </cell>
        </row>
        <row r="285">
          <cell r="A285" t="str">
            <v>Vukman Kft.</v>
          </cell>
        </row>
        <row r="286">
          <cell r="A286" t="str">
            <v>Vízkötő Kft. Ostoros</v>
          </cell>
        </row>
        <row r="287">
          <cell r="A287" t="str">
            <v>Xylem Water Solutions Mo.Kft. Törökbálint</v>
          </cell>
        </row>
        <row r="288">
          <cell r="A288" t="str">
            <v>Zákány Szerszámház Kft. Db.</v>
          </cell>
        </row>
        <row r="289">
          <cell r="A289" t="str">
            <v>Zemplénkő Kft. Olcsvaapáti</v>
          </cell>
        </row>
        <row r="290">
          <cell r="A290" t="str">
            <v>Zöldfény Kft. Db.</v>
          </cell>
        </row>
        <row r="291">
          <cell r="A291" t="str">
            <v>Zultzer Pumpen Kft.Bp.</v>
          </cell>
        </row>
        <row r="292">
          <cell r="A292" t="str">
            <v>Zuzu 98 Kft. Db.</v>
          </cell>
        </row>
        <row r="293">
          <cell r="A293" t="str">
            <v>Zsoró Bt.</v>
          </cell>
        </row>
        <row r="295">
          <cell r="A295"/>
        </row>
        <row r="296">
          <cell r="A296"/>
        </row>
        <row r="297">
          <cell r="A297"/>
        </row>
        <row r="298">
          <cell r="A298"/>
        </row>
        <row r="303">
          <cell r="A303"/>
        </row>
        <row r="304">
          <cell r="A304"/>
        </row>
        <row r="305">
          <cell r="A305"/>
        </row>
        <row r="306">
          <cell r="A306"/>
        </row>
        <row r="309">
          <cell r="A309"/>
        </row>
        <row r="310">
          <cell r="A310"/>
        </row>
        <row r="311">
          <cell r="A311"/>
        </row>
        <row r="312">
          <cell r="A312"/>
        </row>
        <row r="313">
          <cell r="A313"/>
        </row>
        <row r="314">
          <cell r="A314"/>
        </row>
        <row r="315">
          <cell r="A315"/>
        </row>
        <row r="316">
          <cell r="A316"/>
        </row>
        <row r="317">
          <cell r="A317"/>
        </row>
        <row r="318">
          <cell r="A318"/>
        </row>
        <row r="319">
          <cell r="A319"/>
        </row>
        <row r="323">
          <cell r="A323"/>
        </row>
        <row r="324">
          <cell r="A324"/>
        </row>
        <row r="325">
          <cell r="A325"/>
        </row>
        <row r="326">
          <cell r="A326"/>
        </row>
        <row r="327">
          <cell r="A327"/>
        </row>
        <row r="329">
          <cell r="A329"/>
        </row>
        <row r="330">
          <cell r="A330"/>
        </row>
        <row r="331">
          <cell r="A331"/>
        </row>
        <row r="332">
          <cell r="A332"/>
        </row>
        <row r="333">
          <cell r="A333"/>
        </row>
        <row r="334">
          <cell r="A334"/>
        </row>
        <row r="335">
          <cell r="A335"/>
        </row>
        <row r="336">
          <cell r="A336"/>
        </row>
        <row r="337">
          <cell r="A337"/>
        </row>
        <row r="338">
          <cell r="A338"/>
        </row>
        <row r="339">
          <cell r="A339"/>
        </row>
        <row r="340">
          <cell r="A340"/>
        </row>
        <row r="341">
          <cell r="A341"/>
        </row>
        <row r="342">
          <cell r="A342"/>
        </row>
        <row r="343">
          <cell r="A343"/>
        </row>
        <row r="344">
          <cell r="A344"/>
        </row>
        <row r="345">
          <cell r="A345"/>
        </row>
        <row r="350">
          <cell r="A350"/>
        </row>
        <row r="351">
          <cell r="A351"/>
        </row>
        <row r="352">
          <cell r="A352"/>
        </row>
        <row r="353">
          <cell r="A353"/>
        </row>
        <row r="354">
          <cell r="A354"/>
        </row>
        <row r="360">
          <cell r="A360"/>
        </row>
        <row r="361">
          <cell r="A361"/>
        </row>
        <row r="362">
          <cell r="A362"/>
        </row>
        <row r="363">
          <cell r="A363"/>
        </row>
        <row r="364">
          <cell r="A364"/>
        </row>
        <row r="365">
          <cell r="A365"/>
        </row>
        <row r="366">
          <cell r="A366"/>
        </row>
        <row r="367">
          <cell r="A367"/>
        </row>
        <row r="368">
          <cell r="A368"/>
        </row>
        <row r="369">
          <cell r="A369"/>
        </row>
        <row r="370">
          <cell r="A370"/>
        </row>
        <row r="371">
          <cell r="A371"/>
        </row>
        <row r="372">
          <cell r="A372"/>
        </row>
        <row r="373">
          <cell r="A373"/>
        </row>
        <row r="376">
          <cell r="A376"/>
        </row>
        <row r="377">
          <cell r="A377"/>
        </row>
        <row r="378">
          <cell r="A378"/>
        </row>
        <row r="379">
          <cell r="A379"/>
        </row>
        <row r="380">
          <cell r="A380"/>
        </row>
        <row r="381">
          <cell r="A381"/>
        </row>
        <row r="382">
          <cell r="A382"/>
        </row>
        <row r="383">
          <cell r="A383" t="str">
            <v>Tevill Kft.Db.</v>
          </cell>
        </row>
        <row r="384">
          <cell r="A384"/>
        </row>
        <row r="385">
          <cell r="A385"/>
        </row>
        <row r="386">
          <cell r="A386"/>
        </row>
        <row r="387">
          <cell r="A387"/>
        </row>
        <row r="388">
          <cell r="A388"/>
        </row>
        <row r="389">
          <cell r="A389"/>
        </row>
        <row r="390">
          <cell r="A390"/>
        </row>
        <row r="391">
          <cell r="A391"/>
        </row>
        <row r="392">
          <cell r="A392"/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égleges zárás"/>
      <sheetName val="első zárás 01.22"/>
      <sheetName val="várható telj ért számvitelnek"/>
      <sheetName val="várható 9hó után"/>
      <sheetName val="08.zárás előttől várh"/>
      <sheetName val="várható 06 hó után"/>
      <sheetName val="Munka1"/>
      <sheetName val="Munk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Akvi-Patent Zrt. Besenyszög</v>
          </cell>
        </row>
        <row r="2">
          <cell r="A2" t="str">
            <v>Adó és Pénzügyi Hiv.</v>
          </cell>
        </row>
        <row r="3">
          <cell r="A3" t="str">
            <v>AKSD</v>
          </cell>
        </row>
        <row r="4">
          <cell r="A4" t="str">
            <v>Alarm Wachter Kft.Db.</v>
          </cell>
        </row>
        <row r="5">
          <cell r="A5" t="str">
            <v>Andrásik Gábor Ny.lugos</v>
          </cell>
        </row>
        <row r="6">
          <cell r="A6" t="str">
            <v>ÁNTSZ</v>
          </cell>
        </row>
        <row r="7">
          <cell r="A7" t="str">
            <v>ÁVM Szolnok</v>
          </cell>
        </row>
        <row r="8">
          <cell r="A8" t="str">
            <v>Aqua Tervező Kft.Nyíregyháza</v>
          </cell>
        </row>
        <row r="9">
          <cell r="A9" t="str">
            <v>Aqua Soft 2004 Kft.</v>
          </cell>
        </row>
        <row r="10">
          <cell r="A10" t="str">
            <v>Atlas Copco Kft. Biatobágy</v>
          </cell>
        </row>
        <row r="11">
          <cell r="A11" t="str">
            <v>Aquamatica-Nova Mérnöki Kfc.</v>
          </cell>
        </row>
        <row r="12">
          <cell r="A12" t="str">
            <v>AWT Kft. Bp.</v>
          </cell>
        </row>
        <row r="13">
          <cell r="A13" t="str">
            <v>Auto Eskor Kft. Db.</v>
          </cell>
        </row>
        <row r="14">
          <cell r="A14" t="str">
            <v>Baktria Kft. Db.</v>
          </cell>
        </row>
        <row r="15">
          <cell r="A15" t="str">
            <v>Bancsi és Társa Kft.Db.</v>
          </cell>
        </row>
        <row r="16">
          <cell r="A16" t="str">
            <v>Bárdi Autó Mo.Kft.Db.</v>
          </cell>
        </row>
        <row r="17">
          <cell r="A17" t="str">
            <v>Béke Ferenc</v>
          </cell>
        </row>
        <row r="18">
          <cell r="A18" t="str">
            <v>Bonag Kft. Békéscsaba</v>
          </cell>
        </row>
        <row r="19">
          <cell r="A19" t="str">
            <v>Bonex Kft. Szigetszentmárton</v>
          </cell>
        </row>
        <row r="20">
          <cell r="A20" t="str">
            <v>Boodelta '96 Kft. Db.</v>
          </cell>
        </row>
        <row r="21">
          <cell r="A21" t="str">
            <v>B-S 2001 Bt. Debrecen</v>
          </cell>
        </row>
        <row r="22">
          <cell r="A22" t="str">
            <v>B-Terv 64 Bt. Db.</v>
          </cell>
        </row>
        <row r="23">
          <cell r="A23" t="str">
            <v>B &amp; T Service Kft. Bp.</v>
          </cell>
        </row>
        <row r="24">
          <cell r="A24" t="str">
            <v>Cívis-Erg Kft.Db.</v>
          </cell>
        </row>
        <row r="25">
          <cell r="A25" t="str">
            <v>CM Szolgáltató Kft.</v>
          </cell>
        </row>
        <row r="26">
          <cell r="A26" t="str">
            <v>Controlsoft Automatika Szolgáltató Kft. Veszprém</v>
          </cell>
        </row>
        <row r="27">
          <cell r="A27" t="str">
            <v>CP-Analitika Kft. Bp.</v>
          </cell>
        </row>
        <row r="28">
          <cell r="A28" t="str">
            <v>Csatornahálózati üzem</v>
          </cell>
        </row>
        <row r="29">
          <cell r="A29" t="str">
            <v>Csebo</v>
          </cell>
        </row>
        <row r="30">
          <cell r="A30" t="str">
            <v>Csikizó Kft.Db.</v>
          </cell>
        </row>
        <row r="31">
          <cell r="A31" t="str">
            <v>Delta Service Kft.Db.</v>
          </cell>
        </row>
        <row r="32">
          <cell r="A32" t="str">
            <v>Dész-Ker Zrt. Db.</v>
          </cell>
        </row>
        <row r="33">
          <cell r="A33" t="str">
            <v>Db.Önkorm.Lapkiadó Db.</v>
          </cell>
        </row>
        <row r="34">
          <cell r="A34" t="str">
            <v>Devízép Kft. Db.</v>
          </cell>
        </row>
        <row r="35">
          <cell r="A35" t="str">
            <v>Devízgép Kft.</v>
          </cell>
        </row>
        <row r="36">
          <cell r="A36" t="str">
            <v>DH-Szerviz Kft. Db.</v>
          </cell>
        </row>
        <row r="37">
          <cell r="A37" t="str">
            <v>D-Profil Kft. Db.</v>
          </cell>
        </row>
        <row r="38">
          <cell r="A38" t="str">
            <v>Doma 2000 Kft.</v>
          </cell>
        </row>
        <row r="39">
          <cell r="A39" t="str">
            <v>DKV Zrt.Db.</v>
          </cell>
        </row>
        <row r="40">
          <cell r="A40" t="str">
            <v>Drill &amp; Tool Kft.Db.</v>
          </cell>
        </row>
        <row r="41">
          <cell r="A41" t="str">
            <v>D-Tech Kft. Bp.</v>
          </cell>
        </row>
        <row r="42">
          <cell r="A42" t="str">
            <v>DV Info Kft. Db.</v>
          </cell>
        </row>
        <row r="43">
          <cell r="A43" t="str">
            <v>Elektronic Kft. Db.</v>
          </cell>
        </row>
        <row r="44">
          <cell r="A44" t="str">
            <v>EnerSys Hungaria Kft. Budaörs</v>
          </cell>
        </row>
        <row r="45">
          <cell r="A45" t="str">
            <v>Enviszam Kft.</v>
          </cell>
        </row>
        <row r="46">
          <cell r="A46" t="str">
            <v>Elektroszervíz 91 Kft.Db.</v>
          </cell>
        </row>
        <row r="47">
          <cell r="A47" t="str">
            <v>Elektro-Bogáti Kft. Db.</v>
          </cell>
        </row>
        <row r="48">
          <cell r="A48" t="str">
            <v>Elster Metering Ltd. Pécel</v>
          </cell>
        </row>
        <row r="49">
          <cell r="A49" t="str">
            <v>E-on</v>
          </cell>
        </row>
        <row r="50">
          <cell r="A50" t="str">
            <v>Esantu Kft.Db.Árpád tér 41</v>
          </cell>
        </row>
        <row r="51">
          <cell r="A51" t="str">
            <v>ÉKVISZ Kft.Db.</v>
          </cell>
        </row>
        <row r="52">
          <cell r="A52" t="str">
            <v>EMVIR Nonprofit Kft. Bp.</v>
          </cell>
        </row>
        <row r="53">
          <cell r="A53" t="str">
            <v>Eurosmart Bt.Db.</v>
          </cell>
        </row>
        <row r="54">
          <cell r="A54" t="str">
            <v>Extreme Digital Zrt.</v>
          </cell>
        </row>
        <row r="55">
          <cell r="A55" t="str">
            <v>Épfakergép Immo Kft.Keszthely</v>
          </cell>
        </row>
        <row r="56">
          <cell r="A56" t="str">
            <v>Faldon Kft. Db.</v>
          </cell>
        </row>
        <row r="57">
          <cell r="A57" t="str">
            <v>Faragó József EV Debrecen,Ispotály u.14</v>
          </cell>
        </row>
        <row r="58">
          <cell r="A58" t="str">
            <v>Fazekas Kft.Db.</v>
          </cell>
        </row>
        <row r="59">
          <cell r="A59" t="str">
            <v>Földhivatal</v>
          </cell>
        </row>
        <row r="60">
          <cell r="A60" t="str">
            <v>"Féba" Kft.Db.</v>
          </cell>
        </row>
        <row r="61">
          <cell r="A61" t="str">
            <v>Full-Dominó Kft. Db.</v>
          </cell>
        </row>
        <row r="62">
          <cell r="A62" t="str">
            <v>Fűtéstechnika</v>
          </cell>
        </row>
        <row r="63">
          <cell r="A63" t="str">
            <v>Gáspár Hungária Kft. Solymár</v>
          </cell>
        </row>
        <row r="64">
          <cell r="A64" t="str">
            <v>Gáll Sándor</v>
          </cell>
        </row>
        <row r="65">
          <cell r="A65" t="str">
            <v>GE Jenbacher Veresegyház</v>
          </cell>
        </row>
        <row r="66">
          <cell r="A66" t="str">
            <v xml:space="preserve">Geodéziai és Térképészeti Zrt. </v>
          </cell>
        </row>
        <row r="67">
          <cell r="A67" t="str">
            <v>Geokomplex Kft. Miskolc</v>
          </cell>
        </row>
        <row r="68">
          <cell r="A68" t="str">
            <v>Geoservice Kft.Miskolc</v>
          </cell>
        </row>
        <row r="69">
          <cell r="A69" t="str">
            <v>Glynwed Kft.T.bálint</v>
          </cell>
        </row>
        <row r="70">
          <cell r="A70" t="str">
            <v>Greenfield Systems Kft.Db.</v>
          </cell>
        </row>
        <row r="71">
          <cell r="A71" t="str">
            <v>Grundfos Hungária Kft.T.bálint</v>
          </cell>
        </row>
        <row r="72">
          <cell r="A72" t="str">
            <v>Gyulai Irányítástechnikai Kft. Db.</v>
          </cell>
        </row>
        <row r="73">
          <cell r="A73" t="str">
            <v>Hajdú Bálint</v>
          </cell>
        </row>
        <row r="74">
          <cell r="A74" t="str">
            <v>Hajdú-Bihar Megyei MgSzH</v>
          </cell>
        </row>
        <row r="75">
          <cell r="A75" t="str">
            <v>Hajdu Frigo Car Kft.</v>
          </cell>
        </row>
        <row r="76">
          <cell r="A76" t="str">
            <v>Hach Lange Kft. Bp.</v>
          </cell>
        </row>
        <row r="77">
          <cell r="A77" t="str">
            <v>Havária Kft.Rávkeve</v>
          </cell>
        </row>
        <row r="78">
          <cell r="A78" t="str">
            <v>Heves megyei Vízmű Zrt. Eger</v>
          </cell>
        </row>
        <row r="79">
          <cell r="A79" t="str">
            <v>HCE Transker Kft.Db.</v>
          </cell>
        </row>
        <row r="80">
          <cell r="A80" t="str">
            <v>Hidrostal Kft. Nyúl</v>
          </cell>
        </row>
        <row r="81">
          <cell r="A81" t="str">
            <v>Hilti Szolgáltató Kft. Db.</v>
          </cell>
        </row>
        <row r="82">
          <cell r="A82" t="str">
            <v>H-R Modell Bt.</v>
          </cell>
        </row>
        <row r="83">
          <cell r="A83" t="str">
            <v>Hunyadi Kft.Db.</v>
          </cell>
        </row>
        <row r="84">
          <cell r="A84" t="str">
            <v>IFSZ Informatikai fejlesztő és szolg.Kft.Db.</v>
          </cell>
        </row>
        <row r="85">
          <cell r="A85" t="str">
            <v>InfoStyle Kft</v>
          </cell>
        </row>
        <row r="86">
          <cell r="A86" t="str">
            <v>Inform Média</v>
          </cell>
        </row>
        <row r="87">
          <cell r="A87" t="str">
            <v>Ingatlanfejlesztő kft.</v>
          </cell>
        </row>
        <row r="88">
          <cell r="A88" t="str">
            <v>Inprobau Kft. Db.</v>
          </cell>
        </row>
        <row r="89">
          <cell r="A89" t="str">
            <v>ITT Water &amp;Wastewater Mo.Kft.T.bálint</v>
          </cell>
        </row>
        <row r="90">
          <cell r="A90" t="str">
            <v>Janta-Bau Kft. Db.</v>
          </cell>
        </row>
        <row r="91">
          <cell r="A91" t="str">
            <v>Jung Pumpen Hungary Kft.Bp.</v>
          </cell>
        </row>
        <row r="92">
          <cell r="A92" t="str">
            <v>Katasztrófavédelmi Ig.</v>
          </cell>
        </row>
        <row r="93">
          <cell r="A93" t="str">
            <v>Katker 2005 Kft.</v>
          </cell>
        </row>
        <row r="94">
          <cell r="A94" t="str">
            <v>Keviép Kft.Db.</v>
          </cell>
        </row>
        <row r="95">
          <cell r="A95" t="str">
            <v>Kiskun Tender Kft. Izsák</v>
          </cell>
        </row>
        <row r="96">
          <cell r="A96" t="str">
            <v>Kiss Lászlóné Db.</v>
          </cell>
        </row>
        <row r="97">
          <cell r="A97" t="str">
            <v>KFKI Zrt.Bp.</v>
          </cell>
        </row>
        <row r="98">
          <cell r="A98" t="str">
            <v>Komplex-D Kft. db.</v>
          </cell>
        </row>
        <row r="99">
          <cell r="A99" t="str">
            <v>Kormányhivatal</v>
          </cell>
        </row>
        <row r="100">
          <cell r="A100" t="str">
            <v>Körzeti Földhivatal Db.</v>
          </cell>
        </row>
        <row r="101">
          <cell r="A101" t="str">
            <v>Közbeszerzési Értesítő</v>
          </cell>
        </row>
        <row r="102">
          <cell r="A102" t="str">
            <v>Közmű-Ép. Bt. Db.</v>
          </cell>
        </row>
        <row r="103">
          <cell r="A103" t="str">
            <v>Közmű-Geo Kft. Db.</v>
          </cell>
        </row>
        <row r="104">
          <cell r="A104" t="str">
            <v>Kobit Kft. Győr</v>
          </cell>
        </row>
        <row r="105">
          <cell r="A105" t="str">
            <v>Központi laboratórium</v>
          </cell>
        </row>
        <row r="106">
          <cell r="A106" t="str">
            <v>KSB Szivattyú és Armatúra Kft. Bp.</v>
          </cell>
        </row>
        <row r="107">
          <cell r="A107" t="str">
            <v>Krajnyák Sándor Debrecen</v>
          </cell>
        </row>
        <row r="108">
          <cell r="A108" t="str">
            <v>Kuszi Kft. Db.</v>
          </cell>
        </row>
        <row r="109">
          <cell r="A109" t="str">
            <v>LaForma Szolgáltató Bt. Db.</v>
          </cell>
        </row>
        <row r="110">
          <cell r="A110" t="str">
            <v>Lansoft Kft. Db.</v>
          </cell>
        </row>
        <row r="111">
          <cell r="A111" t="str">
            <v>Lisztes Trans Fuvarozó Egyéni Cég B.újfalu</v>
          </cell>
        </row>
        <row r="112">
          <cell r="A112" t="str">
            <v>LIT Budapest Kft. Bp.</v>
          </cell>
        </row>
        <row r="113">
          <cell r="A113" t="str">
            <v>Maxoft Kft.Bp.</v>
          </cell>
        </row>
        <row r="114">
          <cell r="A114" t="str">
            <v>Mezőgép Metisz Kft. Db.</v>
          </cell>
        </row>
        <row r="115">
          <cell r="A115" t="str">
            <v>Magyar Aszfalt Kft. Db.</v>
          </cell>
        </row>
        <row r="116">
          <cell r="A116" t="str">
            <v>Magyar Közút Zrt. Db.</v>
          </cell>
        </row>
        <row r="117">
          <cell r="A117" t="str">
            <v>Magyar Telekom Nyrt.</v>
          </cell>
        </row>
        <row r="118">
          <cell r="A118" t="str">
            <v>Márkószoft Kft. Veszprém</v>
          </cell>
        </row>
        <row r="119">
          <cell r="A119" t="str">
            <v>megállapodás</v>
          </cell>
        </row>
        <row r="120">
          <cell r="A120" t="str">
            <v>Merck Kft. Bp.</v>
          </cell>
        </row>
        <row r="121">
          <cell r="A121" t="str">
            <v>Metro Kft.Db.</v>
          </cell>
        </row>
        <row r="122">
          <cell r="A122" t="str">
            <v>M-Mérmű Bt. Db.</v>
          </cell>
        </row>
        <row r="123">
          <cell r="A123" t="str">
            <v>Mikola Lajos Db.</v>
          </cell>
        </row>
        <row r="124">
          <cell r="A124" t="str">
            <v>Medi-Korrekt Bt. Db.</v>
          </cell>
        </row>
        <row r="125">
          <cell r="A125" t="str">
            <v>Merida Kft.</v>
          </cell>
        </row>
        <row r="126">
          <cell r="A126" t="str">
            <v>Meteor Trade Kft.Db.</v>
          </cell>
        </row>
        <row r="127">
          <cell r="A127" t="str">
            <v>MNV Zrt.</v>
          </cell>
        </row>
        <row r="128">
          <cell r="A128" t="str">
            <v>Motto Ép.ip.Kft.Győr</v>
          </cell>
        </row>
        <row r="129">
          <cell r="A129" t="str">
            <v>Mobil-Unio Kft. Bp.</v>
          </cell>
        </row>
        <row r="130">
          <cell r="A130" t="str">
            <v>MetaloBox Székesfehérvár</v>
          </cell>
        </row>
        <row r="131">
          <cell r="A131" t="str">
            <v>ML-Terv Bt. Debrecen</v>
          </cell>
        </row>
        <row r="132">
          <cell r="A132" t="str">
            <v>Multiprim Kft.Db.</v>
          </cell>
        </row>
        <row r="133">
          <cell r="A133" t="str">
            <v>MUT Hungaria Kft.</v>
          </cell>
        </row>
        <row r="134">
          <cell r="A134" t="str">
            <v>MOM Vízméréstechnikai Zrt.</v>
          </cell>
        </row>
        <row r="135">
          <cell r="A135" t="str">
            <v>Nagymester Kft. Db.</v>
          </cell>
        </row>
        <row r="136">
          <cell r="A136" t="str">
            <v>Nagy-Víz Kft.Db.</v>
          </cell>
        </row>
        <row r="137">
          <cell r="A137" t="str">
            <v>Négyen 2002 Kft. Db.</v>
          </cell>
        </row>
        <row r="138">
          <cell r="A138" t="str">
            <v>Nyirati Péter</v>
          </cell>
        </row>
        <row r="139">
          <cell r="A139" t="str">
            <v>Oldham Philotherm Kft.Bp.</v>
          </cell>
        </row>
        <row r="140">
          <cell r="A140" t="str">
            <v>Ongroelektro Kft. Kazincbarcika</v>
          </cell>
        </row>
        <row r="141">
          <cell r="A141" t="str">
            <v>Ostorházi Kft. Érd</v>
          </cell>
        </row>
        <row r="142">
          <cell r="A142" t="str">
            <v>Özönvíz Bt. Db.</v>
          </cell>
        </row>
        <row r="143">
          <cell r="A143" t="str">
            <v>Pannon Guard Zrt. Db.</v>
          </cell>
        </row>
        <row r="144">
          <cell r="A144" t="str">
            <v>Pelei Mérnökiroda Db.</v>
          </cell>
        </row>
        <row r="145">
          <cell r="A145" t="str">
            <v>Pentair Mo.Kft. Bp.</v>
          </cell>
        </row>
        <row r="146">
          <cell r="A146" t="str">
            <v>Perfact-Pro Kft.Bp.</v>
          </cell>
        </row>
        <row r="147">
          <cell r="A147" t="str">
            <v>Pest-Terv Kft. Bp.</v>
          </cell>
        </row>
        <row r="148">
          <cell r="A148" t="str">
            <v>Petrányi-Autó Kft.Bp.</v>
          </cell>
        </row>
        <row r="149">
          <cell r="A149" t="str">
            <v>Plánum 97 Kft.Db.</v>
          </cell>
        </row>
        <row r="150">
          <cell r="A150" t="str">
            <v>Papp Tibor Db.</v>
          </cell>
        </row>
        <row r="151">
          <cell r="A151" t="str">
            <v>Pazótech Kft. Db.</v>
          </cell>
        </row>
        <row r="152">
          <cell r="A152" t="str">
            <v>Postacom Kft. H.pályi</v>
          </cell>
        </row>
        <row r="153">
          <cell r="A153" t="str">
            <v>Polgármesteri Hiv. Db.</v>
          </cell>
        </row>
        <row r="154">
          <cell r="A154" t="str">
            <v>Power Szerviz Kft.Bp.</v>
          </cell>
        </row>
        <row r="155">
          <cell r="A155" t="str">
            <v>PSS Kft.</v>
          </cell>
        </row>
        <row r="156">
          <cell r="A156" t="str">
            <v>Profilaxis Kft. Diósd</v>
          </cell>
        </row>
        <row r="157">
          <cell r="A157" t="str">
            <v>Profirent Gépkölcsönző Kft.Bp.</v>
          </cell>
        </row>
        <row r="158">
          <cell r="A158" t="str">
            <v>Profivill Kft.Db.</v>
          </cell>
        </row>
        <row r="159">
          <cell r="A159" t="str">
            <v>P-84 Bt.Db.</v>
          </cell>
        </row>
        <row r="160">
          <cell r="A160" t="str">
            <v>Prominent Magyarország Kft. Miskolc</v>
          </cell>
        </row>
        <row r="161">
          <cell r="A161" t="str">
            <v>PW Stúdió Kft.</v>
          </cell>
        </row>
        <row r="162">
          <cell r="A162" t="str">
            <v>Rákos Járműgyártó és Fémipari Kft.Bp.</v>
          </cell>
        </row>
        <row r="163">
          <cell r="A163" t="str">
            <v>Régió Terv Kft. Db.</v>
          </cell>
        </row>
        <row r="164">
          <cell r="A164" t="str">
            <v>ReSet 67 Bt. Db.Apafi u 4/A</v>
          </cell>
        </row>
        <row r="165">
          <cell r="A165" t="str">
            <v>Rudas &amp; Karig Kft. Bp.</v>
          </cell>
        </row>
        <row r="166">
          <cell r="A166" t="str">
            <v>SAFE Elektronikai Bt. Tiszacsege</v>
          </cell>
        </row>
        <row r="167">
          <cell r="A167" t="str">
            <v>Satrax Elektronic Kft. Db.</v>
          </cell>
        </row>
        <row r="168">
          <cell r="A168" t="str">
            <v>Satrax Net Kft. Db.</v>
          </cell>
        </row>
        <row r="169">
          <cell r="A169" t="str">
            <v>Seba Hungária Kft.Bp.</v>
          </cell>
        </row>
        <row r="170">
          <cell r="A170" t="str">
            <v>Small-Well Bt. Db.</v>
          </cell>
        </row>
        <row r="171">
          <cell r="A171" t="str">
            <v>Spektrum-3D Kft.</v>
          </cell>
        </row>
        <row r="172">
          <cell r="A172" t="str">
            <v>Sport,Marketing és Kommunikáció Service Kft. N.hegyes</v>
          </cell>
        </row>
        <row r="173">
          <cell r="A173" t="str">
            <v>Szabó Attila</v>
          </cell>
        </row>
        <row r="174">
          <cell r="A174" t="str">
            <v>Szamila Kft. Db.</v>
          </cell>
        </row>
        <row r="175">
          <cell r="A175" t="str">
            <v>Szennyvíztisztító üzem</v>
          </cell>
        </row>
        <row r="176">
          <cell r="A176" t="str">
            <v>Székely Imre</v>
          </cell>
        </row>
        <row r="177">
          <cell r="A177" t="str">
            <v>Szomáta-Civis Bt. Db.</v>
          </cell>
        </row>
        <row r="178">
          <cell r="A178" t="str">
            <v>Szubin-Szer Kft.</v>
          </cell>
        </row>
        <row r="179">
          <cell r="A179" t="str">
            <v>Tajtavill</v>
          </cell>
        </row>
        <row r="180">
          <cell r="A180" t="str">
            <v>Teszolgber Bt.Db.</v>
          </cell>
        </row>
        <row r="181">
          <cell r="A181" t="str">
            <v>Terra-Generál Ép.ip.Kft. H.sámson</v>
          </cell>
        </row>
        <row r="182">
          <cell r="A182" t="str">
            <v>Tervezés</v>
          </cell>
        </row>
        <row r="183">
          <cell r="A183" t="str">
            <v>Texem Emeléstechnika Kft.Db.</v>
          </cell>
        </row>
        <row r="184">
          <cell r="A184" t="str">
            <v>Tigáz</v>
          </cell>
        </row>
        <row r="185">
          <cell r="A185" t="str">
            <v>TIKÖVIFE</v>
          </cell>
        </row>
        <row r="186">
          <cell r="A186" t="str">
            <v xml:space="preserve">Török Antal </v>
          </cell>
        </row>
        <row r="187">
          <cell r="A187" t="str">
            <v>Transzinvest-Budapest Kft. Bp.</v>
          </cell>
        </row>
        <row r="188">
          <cell r="A188" t="str">
            <v>Trans Lex Work</v>
          </cell>
        </row>
        <row r="189">
          <cell r="A189" t="str">
            <v>Tresz Kft. Bp.</v>
          </cell>
        </row>
        <row r="190">
          <cell r="A190" t="str">
            <v>Trendi-Bau Kft. Db.Kurucz u.65</v>
          </cell>
        </row>
        <row r="191">
          <cell r="A191" t="str">
            <v>TV NetWork</v>
          </cell>
        </row>
        <row r="192">
          <cell r="A192" t="str">
            <v>Unicam Kft. Bp.</v>
          </cell>
        </row>
        <row r="193">
          <cell r="A193" t="str">
            <v>Üveges Zsolt</v>
          </cell>
        </row>
        <row r="194">
          <cell r="A194" t="str">
            <v>Vagyonkezelő Zrt</v>
          </cell>
        </row>
        <row r="195">
          <cell r="A195" t="str">
            <v>Verbis Kft. Bp.</v>
          </cell>
        </row>
        <row r="196">
          <cell r="A196" t="str">
            <v>Verecundus Kft. Bp.</v>
          </cell>
        </row>
        <row r="197">
          <cell r="A197" t="str">
            <v>Vida Autoelektronika Kft.Db.</v>
          </cell>
        </row>
        <row r="198">
          <cell r="A198" t="str">
            <v>Wilo Mo.Kft. T.bálint</v>
          </cell>
        </row>
        <row r="199">
          <cell r="A199" t="str">
            <v>Vikuv Zrt.Db.</v>
          </cell>
        </row>
        <row r="200">
          <cell r="A200" t="str">
            <v>Víztermelő üzem</v>
          </cell>
        </row>
        <row r="201">
          <cell r="A201" t="str">
            <v>Villterv '34 Bt.Db.</v>
          </cell>
        </row>
        <row r="202">
          <cell r="A202" t="str">
            <v>Villjav Kft. Debrecen</v>
          </cell>
        </row>
        <row r="203">
          <cell r="A203" t="str">
            <v>Vízhálózati üzem</v>
          </cell>
        </row>
        <row r="204">
          <cell r="A204" t="str">
            <v>Vízmű Zrt.</v>
          </cell>
        </row>
        <row r="205">
          <cell r="A205" t="str">
            <v>Vukman Kft.</v>
          </cell>
        </row>
        <row r="206">
          <cell r="A206" t="str">
            <v>Vízkötő Kft. Ostoros</v>
          </cell>
        </row>
        <row r="207">
          <cell r="A207" t="str">
            <v>Xylem Water Solutions Mo.Kft. Törökbálint</v>
          </cell>
        </row>
        <row r="208">
          <cell r="A208" t="str">
            <v>Zákány Szerszámház Kft. Db.</v>
          </cell>
        </row>
        <row r="209">
          <cell r="A209" t="str">
            <v>Zöldfény Kft. Db.</v>
          </cell>
        </row>
        <row r="210">
          <cell r="A210" t="str">
            <v>Zsoró Bt.</v>
          </cell>
        </row>
      </sheetData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. kiértékelés "/>
      <sheetName val="Beruházás várható 12. hó"/>
      <sheetName val="Munka1"/>
      <sheetName val="2019 ISPA I.ü."/>
      <sheetName val="2019 ISPA II.ü."/>
      <sheetName val="saját rezs. 2019"/>
      <sheetName val="Kistegez, Kacagány "/>
      <sheetName val="Ragoda dűlő"/>
      <sheetName val="Könyvkötő u."/>
      <sheetName val="Feltöltés TM1 I. név"/>
      <sheetName val="Feltölt TM1 fél éves"/>
      <sheetName val="Feltölt TM1 1-9 hó"/>
      <sheetName val="Feltölt TM 1-12- hó"/>
      <sheetName val="Biharkeresztes 09 20"/>
      <sheetName val="2018. áthúzódó ISPA"/>
      <sheetName val="Derecske"/>
      <sheetName val="2019. 12. hó"/>
      <sheetName val="1892 Környezetvédelmi ber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2020.ber. kiért."/>
      <sheetName val="Munka1"/>
      <sheetName val="ISPA I.Ü. 2020"/>
      <sheetName val="ISPA II.Ü. 2020"/>
      <sheetName val="Aktivált saját telj. 2020"/>
      <sheetName val="Szivattyú felújítások Devízép"/>
      <sheetName val="ML 03 hó lejárt sz"/>
      <sheetName val="TM felt-hez 1-9 hó"/>
      <sheetName val="TM 1 felt-hez 1-12"/>
      <sheetName val="Munka3"/>
      <sheetName val="Legyűjtés hiányosságokról"/>
      <sheetName val="Biharkeresztes 09 14"/>
      <sheetName val="Térség vill véd felúj"/>
      <sheetName val="ISPA 2020"/>
      <sheetName val="Pályázatok"/>
      <sheetName val="2020.ber. kiért. Pandém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2021.Ber.terv 2 "/>
      <sheetName val="Munka3"/>
      <sheetName val="Munka1 (2)"/>
      <sheetName val="2021.Ber.terv szöv ind"/>
      <sheetName val="ISPA "/>
      <sheetName val="Aktivált saját telj. 2021"/>
      <sheetName val="TM1 feltöltés 01-06 hó"/>
      <sheetName val="TM1 01-09"/>
      <sheetName val="TM1 01-12 hó"/>
      <sheetName val="áthúzódó munkák 2020-ról"/>
      <sheetName val="szivattyú felújítások"/>
      <sheetName val="Szivattyú felújítások tény 1-7 "/>
      <sheetName val="Munka2"/>
      <sheetName val="Munka1"/>
      <sheetName val="Munka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88EF6-6B1B-4617-9E0C-510F736A8981}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CafeStyleVersion" r:id="rId1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B230A-1999-4F73-93C1-8EF178FDEC93}">
  <dimension ref="A1:G70"/>
  <sheetViews>
    <sheetView workbookViewId="0">
      <pane ySplit="1" topLeftCell="A2" activePane="bottomLeft" state="frozen"/>
      <selection pane="bottomLeft" activeCell="C46" sqref="C46"/>
    </sheetView>
  </sheetViews>
  <sheetFormatPr defaultColWidth="9.140625" defaultRowHeight="15" x14ac:dyDescent="0.25"/>
  <cols>
    <col min="1" max="1" width="10.42578125" style="9" customWidth="1"/>
    <col min="2" max="2" width="24.85546875" style="9" customWidth="1"/>
    <col min="3" max="3" width="60.42578125" style="9" customWidth="1"/>
    <col min="4" max="4" width="25.85546875" style="9" bestFit="1" customWidth="1"/>
    <col min="5" max="5" width="13.85546875" style="9" customWidth="1"/>
    <col min="6" max="6" width="10.140625" style="9" bestFit="1" customWidth="1"/>
    <col min="7" max="7" width="21.140625" style="9" bestFit="1" customWidth="1"/>
    <col min="8" max="16384" width="9.140625" style="9"/>
  </cols>
  <sheetData>
    <row r="1" spans="1:7" ht="42.75" x14ac:dyDescent="0.25">
      <c r="A1" s="35" t="s">
        <v>15</v>
      </c>
      <c r="B1" s="35" t="s">
        <v>0</v>
      </c>
      <c r="C1" s="35" t="s">
        <v>1</v>
      </c>
      <c r="D1" s="35" t="s">
        <v>11</v>
      </c>
      <c r="E1" s="36" t="s">
        <v>182</v>
      </c>
      <c r="F1" s="35" t="s">
        <v>2</v>
      </c>
      <c r="G1" s="35" t="s">
        <v>3</v>
      </c>
    </row>
    <row r="2" spans="1:7" ht="30" x14ac:dyDescent="0.25">
      <c r="A2" s="9" t="s">
        <v>195</v>
      </c>
      <c r="B2" s="16" t="s">
        <v>412</v>
      </c>
      <c r="C2" s="15" t="s">
        <v>412</v>
      </c>
      <c r="D2" s="16" t="s">
        <v>413</v>
      </c>
      <c r="E2" s="17">
        <v>10857790</v>
      </c>
      <c r="F2" s="21">
        <v>37097</v>
      </c>
      <c r="G2" s="20" t="s">
        <v>372</v>
      </c>
    </row>
    <row r="3" spans="1:7" x14ac:dyDescent="0.25">
      <c r="A3" s="9" t="s">
        <v>196</v>
      </c>
      <c r="B3" s="16" t="s">
        <v>8</v>
      </c>
      <c r="C3" s="15" t="s">
        <v>422</v>
      </c>
      <c r="D3" s="16" t="s">
        <v>423</v>
      </c>
      <c r="E3" s="17">
        <v>18727068</v>
      </c>
      <c r="F3" s="21">
        <v>37986</v>
      </c>
      <c r="G3" s="20" t="s">
        <v>372</v>
      </c>
    </row>
    <row r="4" spans="1:7" ht="30" x14ac:dyDescent="0.25">
      <c r="A4" s="9" t="s">
        <v>197</v>
      </c>
      <c r="B4" s="16" t="s">
        <v>414</v>
      </c>
      <c r="C4" s="15" t="s">
        <v>415</v>
      </c>
      <c r="D4" s="16" t="s">
        <v>416</v>
      </c>
      <c r="E4" s="17">
        <v>34898907</v>
      </c>
      <c r="F4" s="21">
        <v>39234</v>
      </c>
      <c r="G4" s="20" t="s">
        <v>372</v>
      </c>
    </row>
    <row r="5" spans="1:7" x14ac:dyDescent="0.25">
      <c r="A5" s="9" t="s">
        <v>198</v>
      </c>
      <c r="B5" s="16" t="s">
        <v>352</v>
      </c>
      <c r="C5" s="15" t="s">
        <v>427</v>
      </c>
      <c r="D5" s="16" t="s">
        <v>423</v>
      </c>
      <c r="E5" s="17">
        <v>5758863</v>
      </c>
      <c r="F5" s="21">
        <v>39783</v>
      </c>
      <c r="G5" s="20" t="s">
        <v>372</v>
      </c>
    </row>
    <row r="6" spans="1:7" ht="30" x14ac:dyDescent="0.25">
      <c r="A6" s="9" t="s">
        <v>199</v>
      </c>
      <c r="B6" s="16" t="s">
        <v>4</v>
      </c>
      <c r="C6" s="15" t="s">
        <v>410</v>
      </c>
      <c r="D6" s="16" t="s">
        <v>384</v>
      </c>
      <c r="E6" s="17">
        <v>212080522</v>
      </c>
      <c r="F6" s="21">
        <v>42352</v>
      </c>
      <c r="G6" s="20" t="s">
        <v>372</v>
      </c>
    </row>
    <row r="7" spans="1:7" x14ac:dyDescent="0.25">
      <c r="A7" s="9" t="s">
        <v>200</v>
      </c>
      <c r="B7" s="16" t="s">
        <v>390</v>
      </c>
      <c r="C7" s="15" t="s">
        <v>417</v>
      </c>
      <c r="D7" s="16" t="s">
        <v>418</v>
      </c>
      <c r="E7" s="17">
        <v>11242268</v>
      </c>
      <c r="F7" s="21">
        <v>42064</v>
      </c>
      <c r="G7" s="20" t="s">
        <v>372</v>
      </c>
    </row>
    <row r="8" spans="1:7" ht="30" x14ac:dyDescent="0.25">
      <c r="A8" s="9" t="s">
        <v>201</v>
      </c>
      <c r="B8" s="16" t="s">
        <v>4</v>
      </c>
      <c r="C8" s="15" t="s">
        <v>411</v>
      </c>
      <c r="D8" s="16" t="s">
        <v>384</v>
      </c>
      <c r="E8" s="17">
        <v>7299741</v>
      </c>
      <c r="F8" s="21">
        <v>42691</v>
      </c>
      <c r="G8" s="20" t="s">
        <v>372</v>
      </c>
    </row>
    <row r="9" spans="1:7" ht="45" x14ac:dyDescent="0.25">
      <c r="A9" s="9" t="s">
        <v>202</v>
      </c>
      <c r="B9" s="16" t="s">
        <v>352</v>
      </c>
      <c r="C9" s="15" t="s">
        <v>429</v>
      </c>
      <c r="D9" s="16" t="s">
        <v>354</v>
      </c>
      <c r="E9" s="17">
        <v>19764118</v>
      </c>
      <c r="F9" s="21">
        <v>42734</v>
      </c>
      <c r="G9" s="20">
        <v>44651</v>
      </c>
    </row>
    <row r="10" spans="1:7" ht="30" x14ac:dyDescent="0.25">
      <c r="A10" s="9" t="s">
        <v>203</v>
      </c>
      <c r="B10" s="16" t="s">
        <v>352</v>
      </c>
      <c r="C10" s="15" t="s">
        <v>430</v>
      </c>
      <c r="D10" s="16" t="s">
        <v>354</v>
      </c>
      <c r="E10" s="17">
        <v>18975537</v>
      </c>
      <c r="F10" s="21">
        <v>42734</v>
      </c>
      <c r="G10" s="20">
        <v>44651</v>
      </c>
    </row>
    <row r="11" spans="1:7" x14ac:dyDescent="0.25">
      <c r="A11" s="9" t="s">
        <v>204</v>
      </c>
      <c r="B11" s="16" t="s">
        <v>352</v>
      </c>
      <c r="C11" s="15" t="s">
        <v>431</v>
      </c>
      <c r="D11" s="16" t="s">
        <v>354</v>
      </c>
      <c r="E11" s="17">
        <v>6125360</v>
      </c>
      <c r="F11" s="21">
        <v>42734</v>
      </c>
      <c r="G11" s="20">
        <v>44651</v>
      </c>
    </row>
    <row r="12" spans="1:7" ht="45" x14ac:dyDescent="0.25">
      <c r="A12" s="9" t="s">
        <v>205</v>
      </c>
      <c r="B12" s="16" t="s">
        <v>4</v>
      </c>
      <c r="C12" s="15" t="s">
        <v>383</v>
      </c>
      <c r="D12" s="16" t="s">
        <v>384</v>
      </c>
      <c r="E12" s="17">
        <v>27509269</v>
      </c>
      <c r="F12" s="21">
        <v>42737</v>
      </c>
      <c r="G12" s="20" t="s">
        <v>372</v>
      </c>
    </row>
    <row r="13" spans="1:7" x14ac:dyDescent="0.25">
      <c r="A13" s="9" t="s">
        <v>206</v>
      </c>
      <c r="B13" s="16" t="s">
        <v>352</v>
      </c>
      <c r="C13" s="15" t="s">
        <v>353</v>
      </c>
      <c r="D13" s="16" t="s">
        <v>354</v>
      </c>
      <c r="E13" s="17">
        <v>7175400</v>
      </c>
      <c r="F13" s="21">
        <v>42737</v>
      </c>
      <c r="G13" s="20">
        <v>44561</v>
      </c>
    </row>
    <row r="14" spans="1:7" x14ac:dyDescent="0.25">
      <c r="A14" s="9" t="s">
        <v>207</v>
      </c>
      <c r="B14" s="16" t="s">
        <v>352</v>
      </c>
      <c r="C14" s="15" t="s">
        <v>393</v>
      </c>
      <c r="D14" s="16" t="s">
        <v>354</v>
      </c>
      <c r="E14" s="17">
        <v>68544057</v>
      </c>
      <c r="F14" s="21">
        <v>42737</v>
      </c>
      <c r="G14" s="20">
        <v>46022</v>
      </c>
    </row>
    <row r="15" spans="1:7" ht="30" x14ac:dyDescent="0.25">
      <c r="A15" s="9" t="s">
        <v>208</v>
      </c>
      <c r="B15" s="16" t="s">
        <v>390</v>
      </c>
      <c r="C15" s="15" t="s">
        <v>391</v>
      </c>
      <c r="D15" s="16" t="s">
        <v>392</v>
      </c>
      <c r="E15" s="17">
        <v>5592091</v>
      </c>
      <c r="F15" s="21">
        <v>43146</v>
      </c>
      <c r="G15" s="20">
        <v>44972</v>
      </c>
    </row>
    <row r="16" spans="1:7" ht="45" x14ac:dyDescent="0.25">
      <c r="A16" s="9" t="s">
        <v>209</v>
      </c>
      <c r="B16" s="16" t="s">
        <v>6</v>
      </c>
      <c r="C16" s="15" t="s">
        <v>425</v>
      </c>
      <c r="D16" s="16" t="s">
        <v>426</v>
      </c>
      <c r="E16" s="17">
        <v>5510400</v>
      </c>
      <c r="F16" s="21">
        <v>43467</v>
      </c>
      <c r="G16" s="20" t="s">
        <v>372</v>
      </c>
    </row>
    <row r="17" spans="1:7" ht="30" x14ac:dyDescent="0.25">
      <c r="A17" s="9" t="s">
        <v>210</v>
      </c>
      <c r="B17" s="16" t="s">
        <v>387</v>
      </c>
      <c r="C17" s="15" t="s">
        <v>388</v>
      </c>
      <c r="D17" s="16" t="s">
        <v>389</v>
      </c>
      <c r="E17" s="17">
        <v>100065000</v>
      </c>
      <c r="F17" s="21">
        <v>43495</v>
      </c>
      <c r="G17" s="20" t="s">
        <v>372</v>
      </c>
    </row>
    <row r="18" spans="1:7" ht="30" x14ac:dyDescent="0.25">
      <c r="A18" s="9" t="s">
        <v>211</v>
      </c>
      <c r="B18" s="16" t="s">
        <v>390</v>
      </c>
      <c r="C18" s="15" t="s">
        <v>428</v>
      </c>
      <c r="D18" s="16" t="s">
        <v>392</v>
      </c>
      <c r="E18" s="17">
        <v>6931280</v>
      </c>
      <c r="F18" s="21">
        <v>43714</v>
      </c>
      <c r="G18" s="20">
        <v>44341</v>
      </c>
    </row>
    <row r="19" spans="1:7" ht="29.25" customHeight="1" x14ac:dyDescent="0.25">
      <c r="A19" s="9" t="s">
        <v>212</v>
      </c>
      <c r="B19" s="16" t="s">
        <v>6</v>
      </c>
      <c r="C19" s="15" t="s">
        <v>42</v>
      </c>
      <c r="D19" s="16" t="s">
        <v>26</v>
      </c>
      <c r="E19" s="17">
        <v>27707870</v>
      </c>
      <c r="F19" s="21">
        <v>44516</v>
      </c>
      <c r="G19" s="20" t="s">
        <v>28</v>
      </c>
    </row>
    <row r="20" spans="1:7" ht="29.25" customHeight="1" x14ac:dyDescent="0.25">
      <c r="A20" s="9" t="s">
        <v>213</v>
      </c>
      <c r="B20" s="16" t="s">
        <v>6</v>
      </c>
      <c r="C20" s="15" t="s">
        <v>178</v>
      </c>
      <c r="D20" s="16" t="s">
        <v>26</v>
      </c>
      <c r="E20" s="17">
        <v>27707870</v>
      </c>
      <c r="F20" s="21">
        <v>44516</v>
      </c>
      <c r="G20" s="20" t="s">
        <v>27</v>
      </c>
    </row>
    <row r="21" spans="1:7" ht="29.25" customHeight="1" x14ac:dyDescent="0.25">
      <c r="A21" s="9" t="s">
        <v>214</v>
      </c>
      <c r="B21" s="16" t="s">
        <v>6</v>
      </c>
      <c r="C21" s="15" t="s">
        <v>29</v>
      </c>
      <c r="D21" s="16" t="s">
        <v>30</v>
      </c>
      <c r="E21" s="17">
        <v>19990000</v>
      </c>
      <c r="F21" s="21">
        <v>44456</v>
      </c>
      <c r="G21" s="20">
        <v>44500</v>
      </c>
    </row>
    <row r="22" spans="1:7" ht="29.25" customHeight="1" x14ac:dyDescent="0.25">
      <c r="A22" s="9" t="s">
        <v>215</v>
      </c>
      <c r="B22" s="16" t="s">
        <v>4</v>
      </c>
      <c r="C22" s="15" t="s">
        <v>32</v>
      </c>
      <c r="D22" s="16" t="s">
        <v>31</v>
      </c>
      <c r="E22" s="17">
        <v>15721379</v>
      </c>
      <c r="F22" s="21">
        <v>44473</v>
      </c>
      <c r="G22" s="20">
        <v>44504</v>
      </c>
    </row>
    <row r="23" spans="1:7" ht="29.25" customHeight="1" x14ac:dyDescent="0.25">
      <c r="A23" s="9" t="s">
        <v>216</v>
      </c>
      <c r="B23" s="16" t="s">
        <v>4</v>
      </c>
      <c r="C23" s="15" t="s">
        <v>179</v>
      </c>
      <c r="D23" s="16" t="s">
        <v>31</v>
      </c>
      <c r="E23" s="17">
        <v>18305991</v>
      </c>
      <c r="F23" s="21">
        <v>44473</v>
      </c>
      <c r="G23" s="20">
        <v>44504</v>
      </c>
    </row>
    <row r="24" spans="1:7" ht="29.25" customHeight="1" x14ac:dyDescent="0.25">
      <c r="A24" s="9" t="s">
        <v>217</v>
      </c>
      <c r="B24" s="16" t="s">
        <v>5</v>
      </c>
      <c r="C24" s="15" t="s">
        <v>33</v>
      </c>
      <c r="D24" s="16" t="s">
        <v>34</v>
      </c>
      <c r="E24" s="17">
        <v>23649000</v>
      </c>
      <c r="F24" s="21">
        <v>44327</v>
      </c>
      <c r="G24" s="20">
        <v>44561</v>
      </c>
    </row>
    <row r="25" spans="1:7" ht="29.25" customHeight="1" x14ac:dyDescent="0.25">
      <c r="A25" s="9" t="s">
        <v>218</v>
      </c>
      <c r="B25" s="16" t="s">
        <v>6</v>
      </c>
      <c r="C25" s="15" t="s">
        <v>37</v>
      </c>
      <c r="D25" s="16" t="s">
        <v>35</v>
      </c>
      <c r="E25" s="17">
        <v>15080000</v>
      </c>
      <c r="F25" s="21">
        <v>44313</v>
      </c>
      <c r="G25" s="20">
        <v>44377</v>
      </c>
    </row>
    <row r="26" spans="1:7" ht="29.25" customHeight="1" x14ac:dyDescent="0.25">
      <c r="A26" s="9" t="s">
        <v>219</v>
      </c>
      <c r="B26" s="16" t="s">
        <v>6</v>
      </c>
      <c r="C26" s="15" t="s">
        <v>36</v>
      </c>
      <c r="D26" s="16" t="s">
        <v>38</v>
      </c>
      <c r="E26" s="17">
        <v>19980000</v>
      </c>
      <c r="F26" s="21">
        <v>44469</v>
      </c>
      <c r="G26" s="20" t="s">
        <v>39</v>
      </c>
    </row>
    <row r="27" spans="1:7" ht="29.25" customHeight="1" x14ac:dyDescent="0.25">
      <c r="A27" s="9" t="s">
        <v>220</v>
      </c>
      <c r="B27" s="16" t="s">
        <v>6</v>
      </c>
      <c r="C27" s="15" t="s">
        <v>40</v>
      </c>
      <c r="D27" s="16" t="s">
        <v>21</v>
      </c>
      <c r="E27" s="17">
        <v>27302089</v>
      </c>
      <c r="F27" s="21">
        <v>44264</v>
      </c>
      <c r="G27" s="20" t="s">
        <v>41</v>
      </c>
    </row>
    <row r="28" spans="1:7" ht="29.25" customHeight="1" x14ac:dyDescent="0.25">
      <c r="A28" s="9" t="s">
        <v>221</v>
      </c>
      <c r="B28" s="16" t="s">
        <v>6</v>
      </c>
      <c r="C28" s="15" t="s">
        <v>43</v>
      </c>
      <c r="D28" s="16" t="s">
        <v>26</v>
      </c>
      <c r="E28" s="17">
        <v>18823591</v>
      </c>
      <c r="F28" s="21">
        <v>44516</v>
      </c>
      <c r="G28" s="20">
        <v>44561</v>
      </c>
    </row>
    <row r="29" spans="1:7" ht="29.25" customHeight="1" x14ac:dyDescent="0.25">
      <c r="A29" s="9" t="s">
        <v>222</v>
      </c>
      <c r="B29" s="16" t="s">
        <v>5</v>
      </c>
      <c r="C29" s="15" t="s">
        <v>44</v>
      </c>
      <c r="D29" s="16" t="s">
        <v>45</v>
      </c>
      <c r="E29" s="17">
        <v>44828610</v>
      </c>
      <c r="F29" s="21">
        <v>44476</v>
      </c>
      <c r="G29" s="20">
        <v>44550</v>
      </c>
    </row>
    <row r="30" spans="1:7" ht="29.25" customHeight="1" x14ac:dyDescent="0.25">
      <c r="A30" s="9" t="s">
        <v>223</v>
      </c>
      <c r="B30" s="16" t="s">
        <v>4</v>
      </c>
      <c r="C30" s="15" t="s">
        <v>25</v>
      </c>
      <c r="D30" s="16" t="s">
        <v>24</v>
      </c>
      <c r="E30" s="17">
        <v>43602500</v>
      </c>
      <c r="F30" s="21">
        <v>44390</v>
      </c>
      <c r="G30" s="20">
        <v>44755</v>
      </c>
    </row>
    <row r="31" spans="1:7" ht="30" x14ac:dyDescent="0.25">
      <c r="A31" s="9" t="s">
        <v>224</v>
      </c>
      <c r="B31" s="16" t="s">
        <v>4</v>
      </c>
      <c r="C31" s="15" t="s">
        <v>274</v>
      </c>
      <c r="D31" s="16" t="s">
        <v>50</v>
      </c>
      <c r="E31" s="17">
        <v>7509954</v>
      </c>
      <c r="F31" s="21">
        <v>44527</v>
      </c>
      <c r="G31" s="20">
        <v>44545</v>
      </c>
    </row>
    <row r="32" spans="1:7" x14ac:dyDescent="0.25">
      <c r="A32" s="9" t="s">
        <v>225</v>
      </c>
      <c r="B32" s="16" t="s">
        <v>4</v>
      </c>
      <c r="C32" s="15" t="s">
        <v>275</v>
      </c>
      <c r="D32" s="16" t="s">
        <v>137</v>
      </c>
      <c r="E32" s="17">
        <v>6057294</v>
      </c>
      <c r="F32" s="21">
        <v>44536</v>
      </c>
      <c r="G32" s="20" t="s">
        <v>138</v>
      </c>
    </row>
    <row r="33" spans="1:7" ht="14.45" customHeight="1" x14ac:dyDescent="0.25">
      <c r="A33" s="9" t="s">
        <v>226</v>
      </c>
      <c r="B33" s="16" t="s">
        <v>4</v>
      </c>
      <c r="C33" s="15" t="s">
        <v>276</v>
      </c>
      <c r="D33" s="16" t="s">
        <v>139</v>
      </c>
      <c r="E33" s="17">
        <v>20262363</v>
      </c>
      <c r="F33" s="21">
        <v>44474</v>
      </c>
      <c r="G33" s="20">
        <v>44620</v>
      </c>
    </row>
    <row r="34" spans="1:7" ht="30" x14ac:dyDescent="0.25">
      <c r="A34" s="9" t="s">
        <v>227</v>
      </c>
      <c r="B34" s="16" t="s">
        <v>5</v>
      </c>
      <c r="C34" s="15" t="s">
        <v>140</v>
      </c>
      <c r="D34" s="16" t="s">
        <v>141</v>
      </c>
      <c r="E34" s="17">
        <v>8233466</v>
      </c>
      <c r="F34" s="21">
        <v>44504</v>
      </c>
      <c r="G34" s="20">
        <v>44561</v>
      </c>
    </row>
    <row r="35" spans="1:7" ht="30" x14ac:dyDescent="0.25">
      <c r="A35" s="9" t="s">
        <v>228</v>
      </c>
      <c r="B35" s="16" t="s">
        <v>4</v>
      </c>
      <c r="C35" s="15" t="s">
        <v>277</v>
      </c>
      <c r="D35" s="16" t="s">
        <v>142</v>
      </c>
      <c r="E35" s="17">
        <v>13822280</v>
      </c>
      <c r="F35" s="21">
        <v>44460</v>
      </c>
      <c r="G35" s="20" t="s">
        <v>143</v>
      </c>
    </row>
    <row r="36" spans="1:7" x14ac:dyDescent="0.25">
      <c r="A36" s="9" t="s">
        <v>229</v>
      </c>
      <c r="B36" s="16" t="s">
        <v>4</v>
      </c>
      <c r="C36" s="15" t="s">
        <v>278</v>
      </c>
      <c r="D36" s="16" t="s">
        <v>84</v>
      </c>
      <c r="E36" s="17">
        <v>9799615</v>
      </c>
      <c r="F36" s="21">
        <v>44522</v>
      </c>
      <c r="G36" s="20">
        <v>44551</v>
      </c>
    </row>
    <row r="37" spans="1:7" ht="45" x14ac:dyDescent="0.25">
      <c r="A37" s="9" t="s">
        <v>230</v>
      </c>
      <c r="B37" s="16" t="s">
        <v>4</v>
      </c>
      <c r="C37" s="15" t="s">
        <v>144</v>
      </c>
      <c r="D37" s="16" t="s">
        <v>145</v>
      </c>
      <c r="E37" s="17">
        <v>7585035</v>
      </c>
      <c r="F37" s="21" t="s">
        <v>146</v>
      </c>
      <c r="G37" s="20" t="s">
        <v>147</v>
      </c>
    </row>
    <row r="38" spans="1:7" ht="30" x14ac:dyDescent="0.25">
      <c r="A38" s="9" t="s">
        <v>231</v>
      </c>
      <c r="B38" s="16" t="s">
        <v>4</v>
      </c>
      <c r="C38" s="15" t="s">
        <v>148</v>
      </c>
      <c r="D38" s="16" t="s">
        <v>84</v>
      </c>
      <c r="E38" s="17">
        <v>26342590</v>
      </c>
      <c r="F38" s="21" t="s">
        <v>149</v>
      </c>
      <c r="G38" s="20" t="s">
        <v>150</v>
      </c>
    </row>
    <row r="39" spans="1:7" ht="30" x14ac:dyDescent="0.25">
      <c r="A39" s="9" t="s">
        <v>232</v>
      </c>
      <c r="B39" s="16" t="s">
        <v>4</v>
      </c>
      <c r="C39" s="15" t="s">
        <v>151</v>
      </c>
      <c r="D39" s="16" t="s">
        <v>84</v>
      </c>
      <c r="E39" s="17">
        <v>10361200</v>
      </c>
      <c r="F39" s="21">
        <v>44509</v>
      </c>
      <c r="G39" s="20" t="s">
        <v>152</v>
      </c>
    </row>
    <row r="40" spans="1:7" ht="30" x14ac:dyDescent="0.25">
      <c r="A40" s="9" t="s">
        <v>233</v>
      </c>
      <c r="B40" s="16" t="s">
        <v>4</v>
      </c>
      <c r="C40" s="15" t="s">
        <v>153</v>
      </c>
      <c r="D40" s="16" t="s">
        <v>52</v>
      </c>
      <c r="E40" s="17">
        <v>7977183</v>
      </c>
      <c r="F40" s="21" t="s">
        <v>154</v>
      </c>
      <c r="G40" s="20" t="s">
        <v>155</v>
      </c>
    </row>
    <row r="41" spans="1:7" ht="30" x14ac:dyDescent="0.25">
      <c r="A41" s="9" t="s">
        <v>234</v>
      </c>
      <c r="B41" s="16" t="s">
        <v>4</v>
      </c>
      <c r="C41" s="15" t="s">
        <v>280</v>
      </c>
      <c r="D41" s="16" t="s">
        <v>80</v>
      </c>
      <c r="E41" s="17">
        <v>11940000</v>
      </c>
      <c r="F41" s="21">
        <v>44238</v>
      </c>
      <c r="G41" s="20">
        <v>44286</v>
      </c>
    </row>
    <row r="42" spans="1:7" x14ac:dyDescent="0.25">
      <c r="A42" s="9" t="s">
        <v>235</v>
      </c>
      <c r="B42" s="16" t="s">
        <v>4</v>
      </c>
      <c r="C42" s="15" t="s">
        <v>281</v>
      </c>
      <c r="D42" s="16" t="s">
        <v>35</v>
      </c>
      <c r="E42" s="17">
        <v>15080000</v>
      </c>
      <c r="F42" s="21">
        <v>44313</v>
      </c>
      <c r="G42" s="20">
        <v>44377</v>
      </c>
    </row>
    <row r="43" spans="1:7" ht="75" x14ac:dyDescent="0.25">
      <c r="A43" s="9" t="s">
        <v>236</v>
      </c>
      <c r="B43" s="16" t="s">
        <v>4</v>
      </c>
      <c r="C43" s="15" t="s">
        <v>156</v>
      </c>
      <c r="D43" s="16" t="s">
        <v>157</v>
      </c>
      <c r="E43" s="17">
        <v>9880000</v>
      </c>
      <c r="F43" s="21">
        <v>44447</v>
      </c>
      <c r="G43" s="20" t="s">
        <v>158</v>
      </c>
    </row>
    <row r="44" spans="1:7" ht="30" x14ac:dyDescent="0.25">
      <c r="A44" s="9" t="s">
        <v>237</v>
      </c>
      <c r="B44" s="16" t="s">
        <v>4</v>
      </c>
      <c r="C44" s="15" t="s">
        <v>159</v>
      </c>
      <c r="D44" s="16" t="s">
        <v>96</v>
      </c>
      <c r="E44" s="17">
        <v>7000000</v>
      </c>
      <c r="F44" s="21">
        <v>44481</v>
      </c>
      <c r="G44" s="20">
        <v>44550</v>
      </c>
    </row>
    <row r="45" spans="1:7" ht="30" x14ac:dyDescent="0.25">
      <c r="A45" s="9" t="s">
        <v>238</v>
      </c>
      <c r="B45" s="16" t="s">
        <v>4</v>
      </c>
      <c r="C45" s="15" t="s">
        <v>160</v>
      </c>
      <c r="D45" s="16" t="s">
        <v>96</v>
      </c>
      <c r="E45" s="17">
        <v>8797000</v>
      </c>
      <c r="F45" s="21">
        <v>44481</v>
      </c>
      <c r="G45" s="20">
        <v>44550</v>
      </c>
    </row>
    <row r="46" spans="1:7" ht="30" x14ac:dyDescent="0.25">
      <c r="A46" s="9" t="s">
        <v>239</v>
      </c>
      <c r="B46" s="16" t="s">
        <v>4</v>
      </c>
      <c r="C46" s="15" t="s">
        <v>282</v>
      </c>
      <c r="D46" s="16" t="s">
        <v>161</v>
      </c>
      <c r="E46" s="17">
        <v>5030000</v>
      </c>
      <c r="F46" s="21">
        <v>44544</v>
      </c>
      <c r="G46" s="20">
        <v>44696</v>
      </c>
    </row>
    <row r="47" spans="1:7" ht="30" x14ac:dyDescent="0.25">
      <c r="A47" s="9" t="s">
        <v>240</v>
      </c>
      <c r="B47" s="16" t="s">
        <v>4</v>
      </c>
      <c r="C47" s="15" t="s">
        <v>283</v>
      </c>
      <c r="D47" s="16" t="s">
        <v>112</v>
      </c>
      <c r="E47" s="17">
        <v>11926754</v>
      </c>
      <c r="F47" s="21">
        <v>44367</v>
      </c>
      <c r="G47" s="20">
        <v>44454</v>
      </c>
    </row>
    <row r="48" spans="1:7" x14ac:dyDescent="0.25">
      <c r="A48" s="9" t="s">
        <v>241</v>
      </c>
      <c r="B48" s="16" t="s">
        <v>4</v>
      </c>
      <c r="C48" s="15" t="s">
        <v>284</v>
      </c>
      <c r="D48" s="16" t="s">
        <v>57</v>
      </c>
      <c r="E48" s="17">
        <v>27302089</v>
      </c>
      <c r="F48" s="21">
        <v>44264</v>
      </c>
      <c r="G48" s="20" t="s">
        <v>41</v>
      </c>
    </row>
    <row r="49" spans="1:7" ht="30" x14ac:dyDescent="0.25">
      <c r="A49" s="9" t="s">
        <v>242</v>
      </c>
      <c r="B49" s="16" t="s">
        <v>5</v>
      </c>
      <c r="C49" s="15" t="s">
        <v>162</v>
      </c>
      <c r="D49" s="16" t="s">
        <v>163</v>
      </c>
      <c r="E49" s="17">
        <v>7065000</v>
      </c>
      <c r="F49" s="21">
        <v>44491</v>
      </c>
      <c r="G49" s="20">
        <v>44681</v>
      </c>
    </row>
    <row r="50" spans="1:7" ht="30" x14ac:dyDescent="0.25">
      <c r="A50" s="9" t="s">
        <v>243</v>
      </c>
      <c r="B50" s="16" t="s">
        <v>4</v>
      </c>
      <c r="C50" s="15" t="s">
        <v>164</v>
      </c>
      <c r="D50" s="16" t="s">
        <v>161</v>
      </c>
      <c r="E50" s="17">
        <v>13050000</v>
      </c>
      <c r="F50" s="21" t="s">
        <v>165</v>
      </c>
      <c r="G50" s="20">
        <v>44545</v>
      </c>
    </row>
    <row r="51" spans="1:7" x14ac:dyDescent="0.25">
      <c r="A51" s="9" t="s">
        <v>244</v>
      </c>
      <c r="B51" s="16" t="s">
        <v>4</v>
      </c>
      <c r="C51" s="15" t="s">
        <v>285</v>
      </c>
      <c r="D51" s="16" t="s">
        <v>26</v>
      </c>
      <c r="E51" s="17">
        <v>18823591</v>
      </c>
      <c r="F51" s="21">
        <v>44516</v>
      </c>
      <c r="G51" s="20">
        <v>44561</v>
      </c>
    </row>
    <row r="52" spans="1:7" ht="45" x14ac:dyDescent="0.25">
      <c r="A52" s="9" t="s">
        <v>245</v>
      </c>
      <c r="B52" s="16" t="s">
        <v>4</v>
      </c>
      <c r="C52" s="15" t="s">
        <v>286</v>
      </c>
      <c r="D52" s="16" t="s">
        <v>166</v>
      </c>
      <c r="E52" s="17">
        <v>7980000</v>
      </c>
      <c r="F52" s="21">
        <v>44497</v>
      </c>
      <c r="G52" s="20">
        <v>44712</v>
      </c>
    </row>
    <row r="53" spans="1:7" ht="30" x14ac:dyDescent="0.25">
      <c r="A53" s="9" t="s">
        <v>246</v>
      </c>
      <c r="B53" s="16" t="s">
        <v>4</v>
      </c>
      <c r="C53" s="15" t="s">
        <v>167</v>
      </c>
      <c r="D53" s="16" t="s">
        <v>168</v>
      </c>
      <c r="E53" s="17">
        <v>13399370</v>
      </c>
      <c r="F53" s="21">
        <v>44305</v>
      </c>
      <c r="G53" s="20">
        <v>44377</v>
      </c>
    </row>
    <row r="54" spans="1:7" ht="30" x14ac:dyDescent="0.25">
      <c r="A54" s="9" t="s">
        <v>247</v>
      </c>
      <c r="B54" s="16" t="s">
        <v>4</v>
      </c>
      <c r="C54" s="15" t="s">
        <v>169</v>
      </c>
      <c r="D54" s="16" t="s">
        <v>168</v>
      </c>
      <c r="E54" s="17">
        <v>9300000</v>
      </c>
      <c r="F54" s="21">
        <v>44305</v>
      </c>
      <c r="G54" s="20">
        <v>44377</v>
      </c>
    </row>
    <row r="55" spans="1:7" ht="30" x14ac:dyDescent="0.25">
      <c r="A55" s="9" t="s">
        <v>248</v>
      </c>
      <c r="B55" s="16" t="s">
        <v>4</v>
      </c>
      <c r="C55" s="15" t="s">
        <v>170</v>
      </c>
      <c r="D55" s="16" t="s">
        <v>171</v>
      </c>
      <c r="E55" s="17">
        <v>7699662</v>
      </c>
      <c r="F55" s="21">
        <v>44530</v>
      </c>
      <c r="G55" s="20">
        <v>44550</v>
      </c>
    </row>
    <row r="56" spans="1:7" x14ac:dyDescent="0.25">
      <c r="A56" s="9" t="s">
        <v>249</v>
      </c>
      <c r="B56" s="16" t="s">
        <v>4</v>
      </c>
      <c r="C56" s="15" t="s">
        <v>287</v>
      </c>
      <c r="D56" s="16" t="s">
        <v>172</v>
      </c>
      <c r="E56" s="17">
        <v>19436750</v>
      </c>
      <c r="F56" s="21">
        <v>44522</v>
      </c>
      <c r="G56" s="20">
        <v>44545</v>
      </c>
    </row>
    <row r="57" spans="1:7" ht="30" x14ac:dyDescent="0.25">
      <c r="A57" s="9" t="s">
        <v>250</v>
      </c>
      <c r="B57" s="16" t="s">
        <v>4</v>
      </c>
      <c r="C57" s="15" t="s">
        <v>173</v>
      </c>
      <c r="D57" s="16" t="s">
        <v>145</v>
      </c>
      <c r="E57" s="17">
        <v>6758644</v>
      </c>
      <c r="F57" s="21">
        <v>44479</v>
      </c>
      <c r="G57" s="20">
        <v>44548</v>
      </c>
    </row>
    <row r="58" spans="1:7" ht="30" x14ac:dyDescent="0.25">
      <c r="A58" s="9" t="s">
        <v>251</v>
      </c>
      <c r="B58" s="16" t="s">
        <v>4</v>
      </c>
      <c r="C58" s="15" t="s">
        <v>174</v>
      </c>
      <c r="D58" s="16" t="s">
        <v>175</v>
      </c>
      <c r="E58" s="17">
        <v>6153720</v>
      </c>
      <c r="F58" s="21" t="s">
        <v>176</v>
      </c>
      <c r="G58" s="20" t="s">
        <v>177</v>
      </c>
    </row>
    <row r="59" spans="1:7" x14ac:dyDescent="0.25">
      <c r="A59" s="9" t="s">
        <v>252</v>
      </c>
      <c r="B59" s="16" t="s">
        <v>4</v>
      </c>
      <c r="C59" s="15" t="s">
        <v>288</v>
      </c>
      <c r="D59" s="16" t="s">
        <v>84</v>
      </c>
      <c r="E59" s="17">
        <v>12250000</v>
      </c>
      <c r="F59" s="21">
        <v>44386</v>
      </c>
      <c r="G59" s="20">
        <v>44424</v>
      </c>
    </row>
    <row r="60" spans="1:7" ht="60" x14ac:dyDescent="0.25">
      <c r="A60" s="9" t="s">
        <v>253</v>
      </c>
      <c r="B60" s="16" t="s">
        <v>4</v>
      </c>
      <c r="C60" s="15" t="s">
        <v>289</v>
      </c>
      <c r="D60" s="16" t="s">
        <v>10</v>
      </c>
      <c r="E60" s="17">
        <v>68460390</v>
      </c>
      <c r="F60" s="21">
        <v>44274</v>
      </c>
      <c r="G60" s="20">
        <v>44331</v>
      </c>
    </row>
    <row r="61" spans="1:7" x14ac:dyDescent="0.25">
      <c r="A61" s="9" t="s">
        <v>254</v>
      </c>
      <c r="B61" s="16" t="s">
        <v>4</v>
      </c>
      <c r="C61" s="15" t="s">
        <v>290</v>
      </c>
      <c r="D61" s="16" t="s">
        <v>10</v>
      </c>
      <c r="E61" s="17">
        <v>10128830</v>
      </c>
      <c r="F61" s="21">
        <v>44295</v>
      </c>
      <c r="G61" s="20">
        <v>44347</v>
      </c>
    </row>
    <row r="62" spans="1:7" ht="30" x14ac:dyDescent="0.25">
      <c r="A62" s="9" t="s">
        <v>255</v>
      </c>
      <c r="B62" s="16" t="s">
        <v>4</v>
      </c>
      <c r="C62" s="15" t="s">
        <v>291</v>
      </c>
      <c r="D62" s="16" t="s">
        <v>10</v>
      </c>
      <c r="E62" s="17">
        <v>36859572</v>
      </c>
      <c r="F62" s="21">
        <v>44256</v>
      </c>
      <c r="G62" s="20">
        <v>44347</v>
      </c>
    </row>
    <row r="63" spans="1:7" ht="45" x14ac:dyDescent="0.25">
      <c r="A63" s="9" t="s">
        <v>256</v>
      </c>
      <c r="B63" s="16" t="s">
        <v>4</v>
      </c>
      <c r="C63" s="15" t="s">
        <v>292</v>
      </c>
      <c r="D63" s="16" t="s">
        <v>10</v>
      </c>
      <c r="E63" s="17">
        <v>39786070</v>
      </c>
      <c r="F63" s="21" t="s">
        <v>181</v>
      </c>
      <c r="G63" s="20" t="s">
        <v>155</v>
      </c>
    </row>
    <row r="64" spans="1:7" ht="45" x14ac:dyDescent="0.25">
      <c r="A64" s="9" t="s">
        <v>448</v>
      </c>
      <c r="B64" s="16" t="s">
        <v>4</v>
      </c>
      <c r="C64" s="15" t="s">
        <v>293</v>
      </c>
      <c r="D64" s="16" t="s">
        <v>31</v>
      </c>
      <c r="E64" s="17">
        <v>54993442</v>
      </c>
      <c r="F64" s="21">
        <v>44524</v>
      </c>
      <c r="G64" s="20">
        <v>44681</v>
      </c>
    </row>
    <row r="65" spans="1:7" ht="30" x14ac:dyDescent="0.25">
      <c r="A65" s="9" t="s">
        <v>449</v>
      </c>
      <c r="B65" s="16" t="s">
        <v>4</v>
      </c>
      <c r="C65" s="15" t="s">
        <v>356</v>
      </c>
      <c r="D65" s="16" t="s">
        <v>357</v>
      </c>
      <c r="E65" s="17">
        <v>46873209</v>
      </c>
      <c r="F65" s="21" t="s">
        <v>358</v>
      </c>
      <c r="G65" s="20" t="s">
        <v>359</v>
      </c>
    </row>
    <row r="66" spans="1:7" ht="30" x14ac:dyDescent="0.25">
      <c r="A66" s="9" t="s">
        <v>450</v>
      </c>
      <c r="B66" s="16" t="s">
        <v>394</v>
      </c>
      <c r="C66" s="15" t="s">
        <v>395</v>
      </c>
      <c r="D66" s="16" t="s">
        <v>432</v>
      </c>
      <c r="E66" s="17">
        <v>10238947</v>
      </c>
      <c r="F66" s="21">
        <v>44223</v>
      </c>
      <c r="G66" s="20">
        <v>44588</v>
      </c>
    </row>
    <row r="67" spans="1:7" x14ac:dyDescent="0.25">
      <c r="A67" s="9" t="s">
        <v>451</v>
      </c>
      <c r="B67" s="16" t="s">
        <v>4</v>
      </c>
      <c r="C67" s="15" t="s">
        <v>356</v>
      </c>
      <c r="D67" s="16" t="s">
        <v>357</v>
      </c>
      <c r="E67" s="17">
        <v>46468004</v>
      </c>
      <c r="F67" s="21">
        <v>44221</v>
      </c>
      <c r="G67" s="20">
        <v>44592</v>
      </c>
    </row>
    <row r="68" spans="1:7" ht="30" x14ac:dyDescent="0.25">
      <c r="A68" s="9" t="s">
        <v>452</v>
      </c>
      <c r="B68" s="16" t="s">
        <v>4</v>
      </c>
      <c r="C68" s="15" t="s">
        <v>360</v>
      </c>
      <c r="D68" s="16" t="s">
        <v>361</v>
      </c>
      <c r="E68" s="17">
        <v>7975606</v>
      </c>
      <c r="F68" s="21">
        <v>44377</v>
      </c>
      <c r="G68" s="20">
        <v>44742</v>
      </c>
    </row>
    <row r="69" spans="1:7" ht="30" x14ac:dyDescent="0.25">
      <c r="A69" s="9" t="s">
        <v>453</v>
      </c>
      <c r="B69" s="16" t="s">
        <v>4</v>
      </c>
      <c r="C69" s="15" t="s">
        <v>362</v>
      </c>
      <c r="D69" s="16" t="s">
        <v>361</v>
      </c>
      <c r="E69" s="17">
        <v>24237022</v>
      </c>
      <c r="F69" s="21">
        <v>44377</v>
      </c>
      <c r="G69" s="20">
        <v>44742</v>
      </c>
    </row>
    <row r="70" spans="1:7" x14ac:dyDescent="0.25">
      <c r="E70" s="10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CF6EE6-DCF8-4D7E-ABAF-A1E719BF7F47}">
          <x14:formula1>
            <xm:f>'M:\Munka\M (közös meghajtó)\2021\Beruházás\[2021  beruházási  tervkiértékelés.xlsx]Munka1 (2)'!#REF!</xm:f>
          </x14:formula1>
          <xm:sqref>D31:D32 D44:D48 D52 D57 D59 D36:D42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15C7A-B2BF-4206-A1DE-835D9388E6EE}">
  <sheetPr codeName="Munka1"/>
  <dimension ref="A1:H595"/>
  <sheetViews>
    <sheetView workbookViewId="0">
      <pane ySplit="1" topLeftCell="A2" activePane="bottomLeft" state="frozen"/>
      <selection pane="bottomLeft" activeCell="C14" sqref="C14"/>
    </sheetView>
  </sheetViews>
  <sheetFormatPr defaultColWidth="9.140625" defaultRowHeight="15" x14ac:dyDescent="0.25"/>
  <cols>
    <col min="1" max="1" width="9.28515625" style="56" bestFit="1" customWidth="1"/>
    <col min="2" max="2" width="21.85546875" style="56" customWidth="1"/>
    <col min="3" max="3" width="65.7109375" style="56" customWidth="1"/>
    <col min="4" max="4" width="33" style="56" bestFit="1" customWidth="1"/>
    <col min="5" max="5" width="16.140625" style="56" customWidth="1"/>
    <col min="6" max="6" width="15.5703125" style="56" customWidth="1"/>
    <col min="7" max="7" width="13.140625" style="56" bestFit="1" customWidth="1"/>
    <col min="8" max="8" width="16.7109375" style="56" customWidth="1"/>
    <col min="9" max="16384" width="9.140625" style="56"/>
  </cols>
  <sheetData>
    <row r="1" spans="1:8" ht="28.5" x14ac:dyDescent="0.25">
      <c r="A1" s="54" t="s">
        <v>15</v>
      </c>
      <c r="B1" s="54" t="s">
        <v>0</v>
      </c>
      <c r="C1" s="54" t="s">
        <v>1</v>
      </c>
      <c r="D1" s="54" t="s">
        <v>11</v>
      </c>
      <c r="E1" s="55" t="s">
        <v>375</v>
      </c>
      <c r="F1" s="54" t="s">
        <v>376</v>
      </c>
      <c r="G1" s="54" t="s">
        <v>377</v>
      </c>
    </row>
    <row r="2" spans="1:8" ht="30" x14ac:dyDescent="0.25">
      <c r="A2" s="56" t="s">
        <v>195</v>
      </c>
      <c r="B2" s="57" t="s">
        <v>412</v>
      </c>
      <c r="C2" s="58" t="s">
        <v>412</v>
      </c>
      <c r="D2" s="59" t="s">
        <v>413</v>
      </c>
      <c r="E2" s="60">
        <v>22290729</v>
      </c>
      <c r="F2" s="61">
        <v>37097</v>
      </c>
      <c r="G2" s="61" t="s">
        <v>372</v>
      </c>
      <c r="H2" s="61"/>
    </row>
    <row r="3" spans="1:8" x14ac:dyDescent="0.25">
      <c r="A3" s="56" t="s">
        <v>196</v>
      </c>
      <c r="B3" s="57" t="s">
        <v>8</v>
      </c>
      <c r="C3" s="58" t="s">
        <v>422</v>
      </c>
      <c r="D3" s="59" t="s">
        <v>423</v>
      </c>
      <c r="E3" s="60">
        <v>22350000</v>
      </c>
      <c r="F3" s="61">
        <v>37986</v>
      </c>
      <c r="G3" s="61" t="s">
        <v>372</v>
      </c>
      <c r="H3" s="61"/>
    </row>
    <row r="4" spans="1:8" ht="30" x14ac:dyDescent="0.25">
      <c r="A4" s="56" t="s">
        <v>197</v>
      </c>
      <c r="B4" s="57" t="s">
        <v>414</v>
      </c>
      <c r="C4" s="58" t="s">
        <v>415</v>
      </c>
      <c r="D4" s="59" t="s">
        <v>416</v>
      </c>
      <c r="E4" s="60">
        <v>41939973</v>
      </c>
      <c r="F4" s="61">
        <v>39234</v>
      </c>
      <c r="G4" s="61" t="s">
        <v>372</v>
      </c>
      <c r="H4" s="61"/>
    </row>
    <row r="5" spans="1:8" ht="30" x14ac:dyDescent="0.25">
      <c r="A5" s="56" t="s">
        <v>198</v>
      </c>
      <c r="B5" s="57" t="s">
        <v>4</v>
      </c>
      <c r="C5" s="58" t="s">
        <v>410</v>
      </c>
      <c r="D5" s="59" t="s">
        <v>384</v>
      </c>
      <c r="E5" s="60">
        <v>219127847</v>
      </c>
      <c r="F5" s="61">
        <v>42352</v>
      </c>
      <c r="G5" s="61" t="s">
        <v>372</v>
      </c>
      <c r="H5" s="61"/>
    </row>
    <row r="6" spans="1:8" x14ac:dyDescent="0.25">
      <c r="A6" s="56" t="s">
        <v>199</v>
      </c>
      <c r="B6" s="57" t="s">
        <v>390</v>
      </c>
      <c r="C6" s="58" t="s">
        <v>417</v>
      </c>
      <c r="D6" s="59" t="s">
        <v>418</v>
      </c>
      <c r="E6" s="60">
        <v>11062403</v>
      </c>
      <c r="F6" s="61">
        <v>42064</v>
      </c>
      <c r="G6" s="61" t="s">
        <v>372</v>
      </c>
      <c r="H6" s="61"/>
    </row>
    <row r="7" spans="1:8" ht="30" x14ac:dyDescent="0.25">
      <c r="A7" s="56" t="s">
        <v>200</v>
      </c>
      <c r="B7" s="57" t="s">
        <v>419</v>
      </c>
      <c r="C7" s="58" t="s">
        <v>420</v>
      </c>
      <c r="D7" s="59" t="s">
        <v>421</v>
      </c>
      <c r="E7" s="60">
        <v>22488992</v>
      </c>
      <c r="F7" s="61">
        <v>42037</v>
      </c>
      <c r="G7" s="61" t="s">
        <v>372</v>
      </c>
      <c r="H7" s="61"/>
    </row>
    <row r="8" spans="1:8" ht="30" x14ac:dyDescent="0.25">
      <c r="A8" s="56" t="s">
        <v>201</v>
      </c>
      <c r="B8" s="57" t="s">
        <v>4</v>
      </c>
      <c r="C8" s="58" t="s">
        <v>411</v>
      </c>
      <c r="D8" s="59" t="s">
        <v>384</v>
      </c>
      <c r="E8" s="60">
        <v>7815438</v>
      </c>
      <c r="F8" s="61">
        <v>42691</v>
      </c>
      <c r="G8" s="61" t="s">
        <v>372</v>
      </c>
      <c r="H8" s="61"/>
    </row>
    <row r="9" spans="1:8" ht="45" x14ac:dyDescent="0.25">
      <c r="A9" s="56" t="s">
        <v>202</v>
      </c>
      <c r="B9" s="57" t="s">
        <v>4</v>
      </c>
      <c r="C9" s="58" t="s">
        <v>383</v>
      </c>
      <c r="D9" s="59" t="s">
        <v>384</v>
      </c>
      <c r="E9" s="60">
        <v>53169100</v>
      </c>
      <c r="F9" s="61">
        <v>42737</v>
      </c>
      <c r="G9" s="61" t="s">
        <v>372</v>
      </c>
      <c r="H9" s="61"/>
    </row>
    <row r="10" spans="1:8" ht="30" x14ac:dyDescent="0.25">
      <c r="A10" s="56" t="s">
        <v>203</v>
      </c>
      <c r="B10" s="57" t="s">
        <v>352</v>
      </c>
      <c r="C10" s="58" t="s">
        <v>393</v>
      </c>
      <c r="D10" s="59" t="s">
        <v>354</v>
      </c>
      <c r="E10" s="60">
        <v>78242443</v>
      </c>
      <c r="F10" s="61">
        <v>42737</v>
      </c>
      <c r="G10" s="61">
        <v>46022</v>
      </c>
      <c r="H10" s="61"/>
    </row>
    <row r="11" spans="1:8" x14ac:dyDescent="0.25">
      <c r="A11" s="56" t="s">
        <v>204</v>
      </c>
      <c r="B11" s="57" t="s">
        <v>390</v>
      </c>
      <c r="C11" s="58" t="s">
        <v>391</v>
      </c>
      <c r="D11" s="59" t="s">
        <v>392</v>
      </c>
      <c r="E11" s="60">
        <v>6454871</v>
      </c>
      <c r="F11" s="61">
        <v>43146</v>
      </c>
      <c r="G11" s="61">
        <v>44972</v>
      </c>
      <c r="H11" s="61"/>
    </row>
    <row r="12" spans="1:8" ht="30" x14ac:dyDescent="0.25">
      <c r="A12" s="56" t="s">
        <v>205</v>
      </c>
      <c r="B12" s="57" t="s">
        <v>387</v>
      </c>
      <c r="C12" s="58" t="s">
        <v>388</v>
      </c>
      <c r="D12" s="59" t="s">
        <v>389</v>
      </c>
      <c r="E12" s="60">
        <v>117594000</v>
      </c>
      <c r="F12" s="61">
        <v>43495</v>
      </c>
      <c r="G12" s="61" t="s">
        <v>372</v>
      </c>
      <c r="H12" s="61"/>
    </row>
    <row r="13" spans="1:8" x14ac:dyDescent="0.25">
      <c r="A13" s="56" t="s">
        <v>206</v>
      </c>
      <c r="B13" s="57" t="s">
        <v>4</v>
      </c>
      <c r="C13" s="58" t="s">
        <v>385</v>
      </c>
      <c r="D13" s="59" t="s">
        <v>386</v>
      </c>
      <c r="E13" s="60">
        <v>7134549</v>
      </c>
      <c r="F13" s="61">
        <v>43921</v>
      </c>
      <c r="G13" s="61" t="s">
        <v>372</v>
      </c>
      <c r="H13" s="61"/>
    </row>
    <row r="14" spans="1:8" ht="45" x14ac:dyDescent="0.25">
      <c r="A14" s="56" t="s">
        <v>207</v>
      </c>
      <c r="B14" s="59" t="s">
        <v>4</v>
      </c>
      <c r="C14" s="58" t="s">
        <v>308</v>
      </c>
      <c r="D14" s="59" t="s">
        <v>90</v>
      </c>
      <c r="E14" s="60" t="s">
        <v>309</v>
      </c>
      <c r="F14" s="38">
        <v>44553</v>
      </c>
      <c r="G14" s="38" t="s">
        <v>307</v>
      </c>
    </row>
    <row r="15" spans="1:8" ht="60" x14ac:dyDescent="0.25">
      <c r="A15" s="56" t="s">
        <v>208</v>
      </c>
      <c r="B15" s="59" t="s">
        <v>333</v>
      </c>
      <c r="C15" s="58" t="s">
        <v>311</v>
      </c>
      <c r="D15" s="59" t="s">
        <v>310</v>
      </c>
      <c r="E15" s="60">
        <v>47406500</v>
      </c>
      <c r="F15" s="38">
        <v>44474</v>
      </c>
      <c r="G15" s="38" t="s">
        <v>312</v>
      </c>
    </row>
    <row r="16" spans="1:8" ht="60" x14ac:dyDescent="0.25">
      <c r="A16" s="56" t="s">
        <v>209</v>
      </c>
      <c r="B16" s="59" t="s">
        <v>333</v>
      </c>
      <c r="C16" s="58" t="s">
        <v>314</v>
      </c>
      <c r="D16" s="59" t="s">
        <v>313</v>
      </c>
      <c r="E16" s="60">
        <v>7439934</v>
      </c>
      <c r="F16" s="38">
        <v>44467</v>
      </c>
      <c r="G16" s="38" t="s">
        <v>315</v>
      </c>
    </row>
    <row r="17" spans="1:8" ht="60" x14ac:dyDescent="0.25">
      <c r="A17" s="56" t="s">
        <v>210</v>
      </c>
      <c r="B17" s="59" t="s">
        <v>333</v>
      </c>
      <c r="C17" s="58" t="s">
        <v>317</v>
      </c>
      <c r="D17" s="59" t="s">
        <v>316</v>
      </c>
      <c r="E17" s="60">
        <v>6553840</v>
      </c>
      <c r="F17" s="38">
        <v>44474</v>
      </c>
      <c r="G17" s="38" t="s">
        <v>312</v>
      </c>
    </row>
    <row r="18" spans="1:8" x14ac:dyDescent="0.25">
      <c r="A18" s="56" t="s">
        <v>211</v>
      </c>
      <c r="B18" s="59" t="s">
        <v>4</v>
      </c>
      <c r="C18" s="58" t="s">
        <v>318</v>
      </c>
      <c r="D18" s="59" t="s">
        <v>161</v>
      </c>
      <c r="E18" s="60">
        <v>5030000</v>
      </c>
      <c r="F18" s="38">
        <v>44544</v>
      </c>
      <c r="G18" s="38">
        <v>44696</v>
      </c>
    </row>
    <row r="19" spans="1:8" ht="30" x14ac:dyDescent="0.25">
      <c r="A19" s="56" t="s">
        <v>212</v>
      </c>
      <c r="B19" s="59" t="s">
        <v>4</v>
      </c>
      <c r="C19" s="58" t="s">
        <v>160</v>
      </c>
      <c r="D19" s="59" t="s">
        <v>96</v>
      </c>
      <c r="E19" s="60">
        <v>8797000</v>
      </c>
      <c r="F19" s="38" t="s">
        <v>455</v>
      </c>
      <c r="G19" s="38" t="s">
        <v>456</v>
      </c>
    </row>
    <row r="20" spans="1:8" ht="45" x14ac:dyDescent="0.25">
      <c r="A20" s="56" t="s">
        <v>213</v>
      </c>
      <c r="B20" s="59" t="s">
        <v>333</v>
      </c>
      <c r="C20" s="58" t="s">
        <v>319</v>
      </c>
      <c r="D20" s="59" t="s">
        <v>163</v>
      </c>
      <c r="E20" s="60">
        <v>7065000</v>
      </c>
      <c r="F20" s="38">
        <v>44491</v>
      </c>
      <c r="G20" s="38">
        <v>44681</v>
      </c>
    </row>
    <row r="21" spans="1:8" ht="60" x14ac:dyDescent="0.25">
      <c r="A21" s="56" t="s">
        <v>214</v>
      </c>
      <c r="B21" s="59" t="s">
        <v>333</v>
      </c>
      <c r="C21" s="58" t="s">
        <v>320</v>
      </c>
      <c r="D21" s="59" t="s">
        <v>316</v>
      </c>
      <c r="E21" s="60">
        <v>98700100</v>
      </c>
      <c r="F21" s="38">
        <v>44474</v>
      </c>
      <c r="G21" s="38" t="s">
        <v>312</v>
      </c>
    </row>
    <row r="22" spans="1:8" ht="105" x14ac:dyDescent="0.25">
      <c r="A22" s="56" t="s">
        <v>215</v>
      </c>
      <c r="B22" s="59" t="s">
        <v>4</v>
      </c>
      <c r="C22" s="58" t="s">
        <v>324</v>
      </c>
      <c r="D22" s="59" t="s">
        <v>166</v>
      </c>
      <c r="E22" s="60">
        <v>7980000</v>
      </c>
      <c r="F22" s="38" t="s">
        <v>457</v>
      </c>
      <c r="G22" s="38" t="s">
        <v>458</v>
      </c>
    </row>
    <row r="23" spans="1:8" ht="45" x14ac:dyDescent="0.25">
      <c r="A23" s="56" t="s">
        <v>216</v>
      </c>
      <c r="B23" s="59" t="s">
        <v>333</v>
      </c>
      <c r="C23" s="58" t="s">
        <v>308</v>
      </c>
      <c r="D23" s="59" t="s">
        <v>339</v>
      </c>
      <c r="E23" s="60">
        <v>60284252</v>
      </c>
      <c r="F23" s="38">
        <v>44553</v>
      </c>
      <c r="G23" s="38" t="s">
        <v>307</v>
      </c>
    </row>
    <row r="24" spans="1:8" ht="30" x14ac:dyDescent="0.25">
      <c r="A24" s="56" t="s">
        <v>217</v>
      </c>
      <c r="B24" s="59" t="s">
        <v>4</v>
      </c>
      <c r="C24" s="58" t="s">
        <v>356</v>
      </c>
      <c r="D24" s="59" t="s">
        <v>357</v>
      </c>
      <c r="E24" s="60">
        <v>46873209</v>
      </c>
      <c r="F24" s="45" t="s">
        <v>424</v>
      </c>
      <c r="G24" s="44" t="s">
        <v>359</v>
      </c>
    </row>
    <row r="25" spans="1:8" ht="30" x14ac:dyDescent="0.25">
      <c r="A25" s="56" t="s">
        <v>218</v>
      </c>
      <c r="B25" s="57" t="s">
        <v>394</v>
      </c>
      <c r="C25" s="58" t="s">
        <v>395</v>
      </c>
      <c r="D25" s="59" t="s">
        <v>396</v>
      </c>
      <c r="E25" s="60">
        <v>11085085</v>
      </c>
      <c r="F25" s="61">
        <v>44551</v>
      </c>
      <c r="G25" s="61">
        <v>44916</v>
      </c>
      <c r="H25" s="61"/>
    </row>
    <row r="26" spans="1:8" ht="28.5" customHeight="1" x14ac:dyDescent="0.25">
      <c r="A26" s="56" t="s">
        <v>219</v>
      </c>
      <c r="B26" s="57" t="s">
        <v>4</v>
      </c>
      <c r="C26" s="58" t="s">
        <v>74</v>
      </c>
      <c r="D26" s="59" t="s">
        <v>10</v>
      </c>
      <c r="E26" s="60">
        <v>87351514</v>
      </c>
      <c r="F26" s="20">
        <v>44648</v>
      </c>
      <c r="G26" s="20">
        <v>44742</v>
      </c>
    </row>
    <row r="27" spans="1:8" ht="37.700000000000003" customHeight="1" x14ac:dyDescent="0.25">
      <c r="A27" s="56" t="s">
        <v>220</v>
      </c>
      <c r="B27" s="57" t="s">
        <v>4</v>
      </c>
      <c r="C27" s="58" t="s">
        <v>75</v>
      </c>
      <c r="D27" s="59" t="s">
        <v>76</v>
      </c>
      <c r="E27" s="60">
        <v>18711000</v>
      </c>
      <c r="F27" s="20">
        <v>44620</v>
      </c>
      <c r="G27" s="20" t="s">
        <v>77</v>
      </c>
    </row>
    <row r="28" spans="1:8" x14ac:dyDescent="0.25">
      <c r="A28" s="56" t="s">
        <v>221</v>
      </c>
      <c r="B28" s="59" t="s">
        <v>4</v>
      </c>
      <c r="C28" s="58" t="s">
        <v>295</v>
      </c>
      <c r="D28" s="59" t="s">
        <v>294</v>
      </c>
      <c r="E28" s="60">
        <v>8990000</v>
      </c>
      <c r="F28" s="21">
        <v>44732</v>
      </c>
      <c r="G28" s="62">
        <v>44824</v>
      </c>
    </row>
    <row r="29" spans="1:8" ht="30" x14ac:dyDescent="0.25">
      <c r="A29" s="56" t="s">
        <v>222</v>
      </c>
      <c r="B29" s="59" t="s">
        <v>333</v>
      </c>
      <c r="C29" s="58" t="s">
        <v>297</v>
      </c>
      <c r="D29" s="59" t="s">
        <v>296</v>
      </c>
      <c r="E29" s="60">
        <v>46333696</v>
      </c>
      <c r="F29" s="38">
        <v>44692</v>
      </c>
      <c r="G29" s="38" t="s">
        <v>298</v>
      </c>
    </row>
    <row r="30" spans="1:8" ht="30" x14ac:dyDescent="0.25">
      <c r="A30" s="56" t="s">
        <v>223</v>
      </c>
      <c r="B30" s="59" t="s">
        <v>4</v>
      </c>
      <c r="C30" s="58" t="s">
        <v>299</v>
      </c>
      <c r="D30" s="59" t="s">
        <v>24</v>
      </c>
      <c r="E30" s="60">
        <v>5500000</v>
      </c>
      <c r="F30" s="38" t="s">
        <v>459</v>
      </c>
      <c r="G30" s="38" t="s">
        <v>460</v>
      </c>
    </row>
    <row r="31" spans="1:8" ht="30" x14ac:dyDescent="0.25">
      <c r="A31" s="56" t="s">
        <v>224</v>
      </c>
      <c r="B31" s="59" t="s">
        <v>4</v>
      </c>
      <c r="C31" s="58" t="s">
        <v>300</v>
      </c>
      <c r="D31" s="59" t="s">
        <v>139</v>
      </c>
      <c r="E31" s="60">
        <v>20980113</v>
      </c>
      <c r="F31" s="38">
        <v>44613</v>
      </c>
      <c r="G31" s="38">
        <v>44635</v>
      </c>
    </row>
    <row r="32" spans="1:8" ht="30" x14ac:dyDescent="0.25">
      <c r="A32" s="56" t="s">
        <v>225</v>
      </c>
      <c r="B32" s="59" t="s">
        <v>4</v>
      </c>
      <c r="C32" s="58" t="s">
        <v>301</v>
      </c>
      <c r="D32" s="59" t="s">
        <v>26</v>
      </c>
      <c r="E32" s="60">
        <v>27707870</v>
      </c>
      <c r="F32" s="38">
        <v>44516</v>
      </c>
      <c r="G32" s="38" t="s">
        <v>302</v>
      </c>
    </row>
    <row r="33" spans="1:7" ht="30" x14ac:dyDescent="0.25">
      <c r="A33" s="56" t="s">
        <v>226</v>
      </c>
      <c r="B33" s="59"/>
      <c r="C33" s="58" t="s">
        <v>140</v>
      </c>
      <c r="D33" s="59" t="s">
        <v>141</v>
      </c>
      <c r="E33" s="60">
        <v>8233466</v>
      </c>
      <c r="F33" s="38">
        <v>44567</v>
      </c>
      <c r="G33" s="38">
        <v>44651</v>
      </c>
    </row>
    <row r="34" spans="1:7" x14ac:dyDescent="0.25">
      <c r="A34" s="56" t="s">
        <v>227</v>
      </c>
      <c r="B34" s="59" t="s">
        <v>4</v>
      </c>
      <c r="C34" s="58" t="s">
        <v>304</v>
      </c>
      <c r="D34" s="59" t="s">
        <v>303</v>
      </c>
      <c r="E34" s="60">
        <v>6544713</v>
      </c>
      <c r="F34" s="38">
        <v>44655</v>
      </c>
      <c r="G34" s="38">
        <v>44712</v>
      </c>
    </row>
    <row r="35" spans="1:7" ht="30" x14ac:dyDescent="0.25">
      <c r="A35" s="56" t="s">
        <v>228</v>
      </c>
      <c r="B35" s="59" t="s">
        <v>4</v>
      </c>
      <c r="C35" s="58" t="s">
        <v>305</v>
      </c>
      <c r="D35" s="59" t="s">
        <v>303</v>
      </c>
      <c r="E35" s="60">
        <v>11133817</v>
      </c>
      <c r="F35" s="38">
        <v>44712</v>
      </c>
      <c r="G35" s="38">
        <v>44771</v>
      </c>
    </row>
    <row r="36" spans="1:7" ht="30" x14ac:dyDescent="0.25">
      <c r="A36" s="56" t="s">
        <v>229</v>
      </c>
      <c r="B36" s="59"/>
      <c r="C36" s="58" t="s">
        <v>306</v>
      </c>
      <c r="D36" s="59" t="s">
        <v>10</v>
      </c>
      <c r="E36" s="60">
        <v>87351514</v>
      </c>
      <c r="F36" s="38">
        <v>44648</v>
      </c>
      <c r="G36" s="38">
        <v>44742</v>
      </c>
    </row>
    <row r="37" spans="1:7" ht="45" x14ac:dyDescent="0.25">
      <c r="A37" s="56" t="s">
        <v>230</v>
      </c>
      <c r="B37" s="59" t="s">
        <v>333</v>
      </c>
      <c r="C37" s="58" t="s">
        <v>322</v>
      </c>
      <c r="D37" s="59" t="s">
        <v>321</v>
      </c>
      <c r="E37" s="60">
        <v>14997117</v>
      </c>
      <c r="F37" s="38">
        <v>44704</v>
      </c>
      <c r="G37" s="38" t="s">
        <v>323</v>
      </c>
    </row>
    <row r="38" spans="1:7" ht="30" x14ac:dyDescent="0.25">
      <c r="A38" s="56" t="s">
        <v>231</v>
      </c>
      <c r="B38" s="59" t="s">
        <v>4</v>
      </c>
      <c r="C38" s="58" t="s">
        <v>325</v>
      </c>
      <c r="D38" s="59" t="s">
        <v>76</v>
      </c>
      <c r="E38" s="60">
        <v>17820000</v>
      </c>
      <c r="F38" s="38">
        <v>44620</v>
      </c>
      <c r="G38" s="38" t="s">
        <v>77</v>
      </c>
    </row>
    <row r="39" spans="1:7" ht="30" x14ac:dyDescent="0.25">
      <c r="A39" s="56" t="s">
        <v>232</v>
      </c>
      <c r="B39" s="59" t="s">
        <v>333</v>
      </c>
      <c r="C39" s="58" t="s">
        <v>327</v>
      </c>
      <c r="D39" s="59" t="s">
        <v>326</v>
      </c>
      <c r="E39" s="60">
        <v>6073864</v>
      </c>
      <c r="F39" s="63">
        <v>44673</v>
      </c>
      <c r="G39" s="64" t="s">
        <v>328</v>
      </c>
    </row>
    <row r="40" spans="1:7" x14ac:dyDescent="0.25">
      <c r="A40" s="56" t="s">
        <v>233</v>
      </c>
      <c r="B40" s="59" t="s">
        <v>4</v>
      </c>
      <c r="C40" s="58" t="s">
        <v>329</v>
      </c>
      <c r="D40" s="59" t="s">
        <v>84</v>
      </c>
      <c r="E40" s="60">
        <v>15599101</v>
      </c>
      <c r="F40" s="38">
        <v>44691</v>
      </c>
      <c r="G40" s="38">
        <v>44712</v>
      </c>
    </row>
    <row r="41" spans="1:7" x14ac:dyDescent="0.25">
      <c r="A41" s="56" t="s">
        <v>234</v>
      </c>
      <c r="B41" s="59" t="s">
        <v>4</v>
      </c>
      <c r="C41" s="58" t="s">
        <v>330</v>
      </c>
      <c r="D41" s="59" t="s">
        <v>84</v>
      </c>
      <c r="E41" s="60">
        <v>12588708</v>
      </c>
      <c r="F41" s="38">
        <v>44722</v>
      </c>
      <c r="G41" s="38">
        <v>44772</v>
      </c>
    </row>
    <row r="42" spans="1:7" x14ac:dyDescent="0.25">
      <c r="A42" s="56" t="s">
        <v>235</v>
      </c>
      <c r="B42" s="59" t="s">
        <v>4</v>
      </c>
      <c r="C42" s="58" t="s">
        <v>332</v>
      </c>
      <c r="D42" s="59" t="s">
        <v>331</v>
      </c>
      <c r="E42" s="60">
        <v>18900000</v>
      </c>
      <c r="F42" s="38">
        <v>44720</v>
      </c>
      <c r="G42" s="38">
        <v>44804</v>
      </c>
    </row>
    <row r="43" spans="1:7" x14ac:dyDescent="0.25">
      <c r="A43" s="56" t="s">
        <v>236</v>
      </c>
      <c r="B43" s="59" t="s">
        <v>4</v>
      </c>
      <c r="C43" s="58" t="s">
        <v>334</v>
      </c>
      <c r="D43" s="59" t="s">
        <v>30</v>
      </c>
      <c r="E43" s="60">
        <v>24991720</v>
      </c>
      <c r="F43" s="38">
        <v>44803</v>
      </c>
      <c r="G43" s="38">
        <v>44895</v>
      </c>
    </row>
    <row r="44" spans="1:7" ht="30" x14ac:dyDescent="0.25">
      <c r="A44" s="56" t="s">
        <v>237</v>
      </c>
      <c r="B44" s="59" t="s">
        <v>4</v>
      </c>
      <c r="C44" s="58" t="s">
        <v>335</v>
      </c>
      <c r="D44" s="59" t="s">
        <v>10</v>
      </c>
      <c r="E44" s="60">
        <v>8029960</v>
      </c>
      <c r="F44" s="38">
        <v>44862</v>
      </c>
      <c r="G44" s="38">
        <v>44895</v>
      </c>
    </row>
    <row r="45" spans="1:7" ht="30" x14ac:dyDescent="0.25">
      <c r="A45" s="56" t="s">
        <v>238</v>
      </c>
      <c r="B45" s="59" t="s">
        <v>4</v>
      </c>
      <c r="C45" s="58" t="s">
        <v>306</v>
      </c>
      <c r="D45" s="59" t="s">
        <v>336</v>
      </c>
      <c r="E45" s="60">
        <v>99940222</v>
      </c>
      <c r="F45" s="38" t="s">
        <v>337</v>
      </c>
      <c r="G45" s="38" t="s">
        <v>338</v>
      </c>
    </row>
    <row r="46" spans="1:7" ht="30" x14ac:dyDescent="0.25">
      <c r="A46" s="56" t="s">
        <v>239</v>
      </c>
      <c r="B46" s="59" t="s">
        <v>4</v>
      </c>
      <c r="C46" s="58" t="s">
        <v>341</v>
      </c>
      <c r="D46" s="59" t="s">
        <v>340</v>
      </c>
      <c r="E46" s="60">
        <v>10942368</v>
      </c>
      <c r="F46" s="38">
        <v>44832</v>
      </c>
      <c r="G46" s="38">
        <v>44861</v>
      </c>
    </row>
    <row r="47" spans="1:7" ht="30" x14ac:dyDescent="0.25">
      <c r="A47" s="56" t="s">
        <v>240</v>
      </c>
      <c r="B47" s="59" t="s">
        <v>333</v>
      </c>
      <c r="C47" s="58" t="s">
        <v>343</v>
      </c>
      <c r="D47" s="59" t="s">
        <v>342</v>
      </c>
      <c r="E47" s="60">
        <v>15901335</v>
      </c>
      <c r="F47" s="38">
        <v>44823</v>
      </c>
      <c r="G47" s="38">
        <v>44895</v>
      </c>
    </row>
    <row r="48" spans="1:7" x14ac:dyDescent="0.25">
      <c r="A48" s="56" t="s">
        <v>241</v>
      </c>
      <c r="B48" s="59" t="s">
        <v>4</v>
      </c>
      <c r="C48" s="58" t="s">
        <v>345</v>
      </c>
      <c r="D48" s="59" t="s">
        <v>344</v>
      </c>
      <c r="E48" s="60">
        <v>10535238</v>
      </c>
      <c r="F48" s="38">
        <v>44875</v>
      </c>
      <c r="G48" s="38">
        <v>44926</v>
      </c>
    </row>
    <row r="49" spans="1:7" x14ac:dyDescent="0.25">
      <c r="A49" s="56" t="s">
        <v>242</v>
      </c>
      <c r="B49" s="59" t="s">
        <v>4</v>
      </c>
      <c r="C49" s="58" t="s">
        <v>346</v>
      </c>
      <c r="D49" s="59" t="s">
        <v>21</v>
      </c>
      <c r="E49" s="60">
        <v>28596216</v>
      </c>
      <c r="F49" s="38">
        <v>44775</v>
      </c>
      <c r="G49" s="38">
        <v>44788</v>
      </c>
    </row>
    <row r="50" spans="1:7" ht="30" x14ac:dyDescent="0.25">
      <c r="A50" s="56" t="s">
        <v>243</v>
      </c>
      <c r="B50" s="59" t="s">
        <v>4</v>
      </c>
      <c r="C50" s="58" t="s">
        <v>347</v>
      </c>
      <c r="D50" s="59" t="s">
        <v>21</v>
      </c>
      <c r="E50" s="60">
        <v>7203735</v>
      </c>
      <c r="F50" s="38">
        <v>44782</v>
      </c>
      <c r="G50" s="38" t="s">
        <v>461</v>
      </c>
    </row>
    <row r="51" spans="1:7" ht="30" x14ac:dyDescent="0.25">
      <c r="A51" s="56" t="s">
        <v>244</v>
      </c>
      <c r="B51" s="59" t="s">
        <v>4</v>
      </c>
      <c r="C51" s="58" t="s">
        <v>348</v>
      </c>
      <c r="D51" s="59" t="s">
        <v>10</v>
      </c>
      <c r="E51" s="60">
        <v>6433235</v>
      </c>
      <c r="F51" s="38" t="s">
        <v>462</v>
      </c>
      <c r="G51" s="38" t="s">
        <v>463</v>
      </c>
    </row>
    <row r="52" spans="1:7" ht="30" x14ac:dyDescent="0.25">
      <c r="A52" s="56" t="s">
        <v>245</v>
      </c>
      <c r="B52" s="59" t="s">
        <v>4</v>
      </c>
      <c r="C52" s="58" t="s">
        <v>349</v>
      </c>
      <c r="D52" s="59" t="s">
        <v>340</v>
      </c>
      <c r="E52" s="60">
        <v>7898901</v>
      </c>
      <c r="F52" s="38">
        <v>44816</v>
      </c>
      <c r="G52" s="38">
        <v>44865</v>
      </c>
    </row>
    <row r="53" spans="1:7" x14ac:dyDescent="0.25">
      <c r="A53" s="56" t="s">
        <v>246</v>
      </c>
      <c r="B53" s="59" t="s">
        <v>4</v>
      </c>
      <c r="C53" s="58" t="s">
        <v>350</v>
      </c>
      <c r="D53" s="59" t="s">
        <v>351</v>
      </c>
      <c r="E53" s="60">
        <v>57436754</v>
      </c>
      <c r="F53" s="61">
        <v>44788</v>
      </c>
      <c r="G53" s="41">
        <v>45153</v>
      </c>
    </row>
    <row r="54" spans="1:7" ht="30" x14ac:dyDescent="0.25">
      <c r="A54" s="56" t="s">
        <v>247</v>
      </c>
      <c r="B54" s="59" t="s">
        <v>352</v>
      </c>
      <c r="C54" s="58" t="s">
        <v>353</v>
      </c>
      <c r="D54" s="59" t="s">
        <v>354</v>
      </c>
      <c r="E54" s="60">
        <v>7523611</v>
      </c>
      <c r="F54" s="42">
        <v>44652</v>
      </c>
      <c r="G54" s="65">
        <v>46477</v>
      </c>
    </row>
    <row r="55" spans="1:7" ht="30" x14ac:dyDescent="0.25">
      <c r="A55" s="56" t="s">
        <v>248</v>
      </c>
      <c r="B55" s="59" t="s">
        <v>352</v>
      </c>
      <c r="C55" s="58" t="s">
        <v>355</v>
      </c>
      <c r="D55" s="59" t="s">
        <v>354</v>
      </c>
      <c r="E55" s="60">
        <v>54427370</v>
      </c>
      <c r="F55" s="61">
        <v>44651</v>
      </c>
      <c r="G55" s="61">
        <v>46477</v>
      </c>
    </row>
    <row r="56" spans="1:7" x14ac:dyDescent="0.25">
      <c r="A56" s="56" t="s">
        <v>249</v>
      </c>
      <c r="B56" s="59" t="s">
        <v>4</v>
      </c>
      <c r="C56" s="58" t="s">
        <v>360</v>
      </c>
      <c r="D56" s="59" t="s">
        <v>361</v>
      </c>
      <c r="E56" s="60">
        <v>12501474</v>
      </c>
      <c r="F56" s="61">
        <v>44742</v>
      </c>
      <c r="G56" s="61">
        <v>45107</v>
      </c>
    </row>
    <row r="57" spans="1:7" x14ac:dyDescent="0.25">
      <c r="A57" s="56" t="s">
        <v>250</v>
      </c>
      <c r="B57" s="59" t="s">
        <v>4</v>
      </c>
      <c r="C57" s="58" t="s">
        <v>362</v>
      </c>
      <c r="D57" s="59" t="s">
        <v>361</v>
      </c>
      <c r="E57" s="60">
        <v>24965292</v>
      </c>
      <c r="F57" s="61">
        <v>44742</v>
      </c>
      <c r="G57" s="61">
        <v>45107</v>
      </c>
    </row>
    <row r="58" spans="1:7" ht="45" x14ac:dyDescent="0.25">
      <c r="A58" s="56" t="s">
        <v>251</v>
      </c>
      <c r="B58" s="59" t="s">
        <v>363</v>
      </c>
      <c r="C58" s="58" t="s">
        <v>364</v>
      </c>
      <c r="D58" s="59" t="s">
        <v>365</v>
      </c>
      <c r="E58" s="60">
        <v>6343763</v>
      </c>
      <c r="F58" s="42">
        <v>44651</v>
      </c>
      <c r="G58" s="61" t="s">
        <v>372</v>
      </c>
    </row>
    <row r="59" spans="1:7" x14ac:dyDescent="0.25">
      <c r="A59" s="56" t="s">
        <v>252</v>
      </c>
      <c r="B59" s="59" t="s">
        <v>4</v>
      </c>
      <c r="C59" s="58" t="s">
        <v>366</v>
      </c>
      <c r="D59" s="59" t="s">
        <v>367</v>
      </c>
      <c r="E59" s="60">
        <v>17720000</v>
      </c>
      <c r="F59" s="42">
        <v>44621</v>
      </c>
      <c r="G59" s="61">
        <v>44926</v>
      </c>
    </row>
    <row r="60" spans="1:7" ht="45" x14ac:dyDescent="0.25">
      <c r="A60" s="56" t="s">
        <v>253</v>
      </c>
      <c r="B60" s="59" t="s">
        <v>4</v>
      </c>
      <c r="C60" s="58" t="s">
        <v>368</v>
      </c>
      <c r="D60" s="59" t="s">
        <v>369</v>
      </c>
      <c r="E60" s="60">
        <v>5107250</v>
      </c>
      <c r="F60" s="65" t="s">
        <v>373</v>
      </c>
      <c r="G60" s="45" t="s">
        <v>374</v>
      </c>
    </row>
    <row r="61" spans="1:7" ht="30" x14ac:dyDescent="0.25">
      <c r="A61" s="56" t="s">
        <v>254</v>
      </c>
      <c r="B61" s="59" t="s">
        <v>4</v>
      </c>
      <c r="C61" s="58" t="s">
        <v>556</v>
      </c>
      <c r="D61" s="59" t="s">
        <v>557</v>
      </c>
      <c r="E61" s="60">
        <f>19945600+1117750</f>
        <v>21063350</v>
      </c>
      <c r="F61" s="65">
        <v>44854</v>
      </c>
      <c r="G61" s="65">
        <v>44918</v>
      </c>
    </row>
    <row r="62" spans="1:7" ht="30" x14ac:dyDescent="0.25">
      <c r="A62" s="56" t="s">
        <v>255</v>
      </c>
      <c r="B62" s="59" t="s">
        <v>4</v>
      </c>
      <c r="C62" s="58" t="s">
        <v>558</v>
      </c>
      <c r="D62" s="59" t="s">
        <v>139</v>
      </c>
      <c r="E62" s="60">
        <v>19717300</v>
      </c>
      <c r="F62" s="65">
        <v>44867</v>
      </c>
      <c r="G62" s="65">
        <v>44957</v>
      </c>
    </row>
    <row r="63" spans="1:7" ht="45" x14ac:dyDescent="0.25">
      <c r="A63" s="56" t="s">
        <v>256</v>
      </c>
      <c r="B63" s="59" t="s">
        <v>370</v>
      </c>
      <c r="C63" s="58" t="s">
        <v>370</v>
      </c>
      <c r="D63" s="59" t="s">
        <v>371</v>
      </c>
      <c r="E63" s="60">
        <v>6875000</v>
      </c>
      <c r="F63" s="61">
        <v>44757</v>
      </c>
      <c r="G63" s="61">
        <v>44926</v>
      </c>
    </row>
    <row r="64" spans="1:7" x14ac:dyDescent="0.25">
      <c r="A64" s="56" t="s">
        <v>448</v>
      </c>
      <c r="B64" s="59" t="s">
        <v>378</v>
      </c>
      <c r="C64" s="58" t="s">
        <v>397</v>
      </c>
      <c r="D64" s="59" t="s">
        <v>398</v>
      </c>
      <c r="E64" s="60">
        <v>48545000</v>
      </c>
      <c r="F64" s="61">
        <v>44621</v>
      </c>
      <c r="G64" s="61">
        <v>44926</v>
      </c>
    </row>
    <row r="65" spans="1:7" ht="90" x14ac:dyDescent="0.25">
      <c r="A65" s="56" t="s">
        <v>449</v>
      </c>
      <c r="B65" s="57" t="s">
        <v>333</v>
      </c>
      <c r="C65" s="58" t="s">
        <v>405</v>
      </c>
      <c r="D65" s="59" t="s">
        <v>404</v>
      </c>
      <c r="E65" s="66">
        <v>93638125</v>
      </c>
      <c r="F65" s="67">
        <v>44642</v>
      </c>
      <c r="G65" s="68" t="s">
        <v>406</v>
      </c>
    </row>
    <row r="66" spans="1:7" x14ac:dyDescent="0.25">
      <c r="A66" s="56" t="s">
        <v>450</v>
      </c>
      <c r="B66" s="57" t="s">
        <v>333</v>
      </c>
      <c r="C66" s="58" t="s">
        <v>408</v>
      </c>
      <c r="D66" s="59" t="s">
        <v>407</v>
      </c>
      <c r="E66" s="66">
        <v>16690245</v>
      </c>
      <c r="F66" s="67">
        <v>44837</v>
      </c>
      <c r="G66" s="69">
        <v>45140</v>
      </c>
    </row>
    <row r="67" spans="1:7" x14ac:dyDescent="0.25">
      <c r="A67" s="56" t="s">
        <v>451</v>
      </c>
      <c r="B67" s="57" t="s">
        <v>333</v>
      </c>
      <c r="C67" s="58" t="s">
        <v>409</v>
      </c>
      <c r="D67" s="59" t="s">
        <v>407</v>
      </c>
      <c r="E67" s="66">
        <v>17119119</v>
      </c>
      <c r="F67" s="67">
        <v>44837</v>
      </c>
      <c r="G67" s="69">
        <v>45140</v>
      </c>
    </row>
    <row r="81" spans="3:3" x14ac:dyDescent="0.25">
      <c r="C81" s="70"/>
    </row>
    <row r="82" spans="3:3" x14ac:dyDescent="0.25">
      <c r="C82" s="70"/>
    </row>
    <row r="83" spans="3:3" x14ac:dyDescent="0.25">
      <c r="C83" s="70"/>
    </row>
    <row r="84" spans="3:3" x14ac:dyDescent="0.25">
      <c r="C84" s="70"/>
    </row>
    <row r="85" spans="3:3" x14ac:dyDescent="0.25">
      <c r="C85" s="70"/>
    </row>
    <row r="86" spans="3:3" x14ac:dyDescent="0.25">
      <c r="C86" s="70"/>
    </row>
    <row r="87" spans="3:3" x14ac:dyDescent="0.25">
      <c r="C87" s="70"/>
    </row>
    <row r="88" spans="3:3" x14ac:dyDescent="0.25">
      <c r="C88" s="70"/>
    </row>
    <row r="89" spans="3:3" x14ac:dyDescent="0.25">
      <c r="C89" s="70"/>
    </row>
    <row r="90" spans="3:3" x14ac:dyDescent="0.25">
      <c r="C90" s="70"/>
    </row>
    <row r="91" spans="3:3" x14ac:dyDescent="0.25">
      <c r="C91" s="70"/>
    </row>
    <row r="92" spans="3:3" x14ac:dyDescent="0.25">
      <c r="C92" s="70"/>
    </row>
    <row r="93" spans="3:3" x14ac:dyDescent="0.25">
      <c r="C93" s="70"/>
    </row>
    <row r="94" spans="3:3" x14ac:dyDescent="0.25">
      <c r="C94" s="70"/>
    </row>
    <row r="95" spans="3:3" x14ac:dyDescent="0.25">
      <c r="C95" s="70"/>
    </row>
    <row r="96" spans="3:3" x14ac:dyDescent="0.25">
      <c r="C96" s="70"/>
    </row>
    <row r="97" spans="3:3" x14ac:dyDescent="0.25">
      <c r="C97" s="70"/>
    </row>
    <row r="98" spans="3:3" x14ac:dyDescent="0.25">
      <c r="C98" s="70"/>
    </row>
    <row r="99" spans="3:3" x14ac:dyDescent="0.25">
      <c r="C99" s="70"/>
    </row>
    <row r="100" spans="3:3" x14ac:dyDescent="0.25">
      <c r="C100" s="70"/>
    </row>
    <row r="101" spans="3:3" x14ac:dyDescent="0.25">
      <c r="C101" s="70"/>
    </row>
    <row r="102" spans="3:3" x14ac:dyDescent="0.25">
      <c r="C102" s="70"/>
    </row>
    <row r="103" spans="3:3" x14ac:dyDescent="0.25">
      <c r="C103" s="70"/>
    </row>
    <row r="104" spans="3:3" x14ac:dyDescent="0.25">
      <c r="C104" s="70"/>
    </row>
    <row r="105" spans="3:3" x14ac:dyDescent="0.25">
      <c r="C105" s="70"/>
    </row>
    <row r="106" spans="3:3" x14ac:dyDescent="0.25">
      <c r="C106" s="70"/>
    </row>
    <row r="107" spans="3:3" x14ac:dyDescent="0.25">
      <c r="C107" s="70"/>
    </row>
    <row r="108" spans="3:3" x14ac:dyDescent="0.25">
      <c r="C108" s="70"/>
    </row>
    <row r="109" spans="3:3" x14ac:dyDescent="0.25">
      <c r="C109" s="70"/>
    </row>
    <row r="110" spans="3:3" x14ac:dyDescent="0.25">
      <c r="C110" s="70"/>
    </row>
    <row r="111" spans="3:3" x14ac:dyDescent="0.25">
      <c r="C111" s="70"/>
    </row>
    <row r="112" spans="3:3" x14ac:dyDescent="0.25">
      <c r="C112" s="70"/>
    </row>
    <row r="113" spans="3:3" x14ac:dyDescent="0.25">
      <c r="C113" s="70"/>
    </row>
    <row r="114" spans="3:3" x14ac:dyDescent="0.25">
      <c r="C114" s="70"/>
    </row>
    <row r="115" spans="3:3" x14ac:dyDescent="0.25">
      <c r="C115" s="70"/>
    </row>
    <row r="116" spans="3:3" x14ac:dyDescent="0.25">
      <c r="C116" s="70"/>
    </row>
    <row r="117" spans="3:3" x14ac:dyDescent="0.25">
      <c r="C117" s="70"/>
    </row>
    <row r="118" spans="3:3" x14ac:dyDescent="0.25">
      <c r="C118" s="70"/>
    </row>
    <row r="119" spans="3:3" x14ac:dyDescent="0.25">
      <c r="C119" s="70"/>
    </row>
    <row r="120" spans="3:3" x14ac:dyDescent="0.25">
      <c r="C120" s="70"/>
    </row>
    <row r="121" spans="3:3" x14ac:dyDescent="0.25">
      <c r="C121" s="70"/>
    </row>
    <row r="122" spans="3:3" x14ac:dyDescent="0.25">
      <c r="C122" s="70"/>
    </row>
    <row r="123" spans="3:3" x14ac:dyDescent="0.25">
      <c r="C123" s="70"/>
    </row>
    <row r="124" spans="3:3" x14ac:dyDescent="0.25">
      <c r="C124" s="70"/>
    </row>
    <row r="125" spans="3:3" x14ac:dyDescent="0.25">
      <c r="C125" s="70"/>
    </row>
    <row r="126" spans="3:3" x14ac:dyDescent="0.25">
      <c r="C126" s="70"/>
    </row>
    <row r="127" spans="3:3" x14ac:dyDescent="0.25">
      <c r="C127" s="70"/>
    </row>
    <row r="128" spans="3:3" x14ac:dyDescent="0.25">
      <c r="C128" s="70"/>
    </row>
    <row r="129" spans="3:3" x14ac:dyDescent="0.25">
      <c r="C129" s="70"/>
    </row>
    <row r="130" spans="3:3" x14ac:dyDescent="0.25">
      <c r="C130" s="70"/>
    </row>
    <row r="131" spans="3:3" x14ac:dyDescent="0.25">
      <c r="C131" s="70"/>
    </row>
    <row r="132" spans="3:3" x14ac:dyDescent="0.25">
      <c r="C132" s="70"/>
    </row>
    <row r="133" spans="3:3" x14ac:dyDescent="0.25">
      <c r="C133" s="70"/>
    </row>
    <row r="134" spans="3:3" x14ac:dyDescent="0.25">
      <c r="C134" s="70"/>
    </row>
    <row r="135" spans="3:3" x14ac:dyDescent="0.25">
      <c r="C135" s="70"/>
    </row>
    <row r="136" spans="3:3" x14ac:dyDescent="0.25">
      <c r="C136" s="70"/>
    </row>
    <row r="137" spans="3:3" x14ac:dyDescent="0.25">
      <c r="C137" s="70"/>
    </row>
    <row r="138" spans="3:3" x14ac:dyDescent="0.25">
      <c r="C138" s="70"/>
    </row>
    <row r="139" spans="3:3" x14ac:dyDescent="0.25">
      <c r="C139" s="70"/>
    </row>
    <row r="140" spans="3:3" x14ac:dyDescent="0.25">
      <c r="C140" s="70"/>
    </row>
    <row r="141" spans="3:3" x14ac:dyDescent="0.25">
      <c r="C141" s="70"/>
    </row>
    <row r="142" spans="3:3" x14ac:dyDescent="0.25">
      <c r="C142" s="70"/>
    </row>
    <row r="143" spans="3:3" x14ac:dyDescent="0.25">
      <c r="C143" s="70"/>
    </row>
    <row r="144" spans="3:3" x14ac:dyDescent="0.25">
      <c r="C144" s="70"/>
    </row>
    <row r="145" spans="3:3" x14ac:dyDescent="0.25">
      <c r="C145" s="70"/>
    </row>
    <row r="146" spans="3:3" x14ac:dyDescent="0.25">
      <c r="C146" s="70"/>
    </row>
    <row r="147" spans="3:3" x14ac:dyDescent="0.25">
      <c r="C147" s="70"/>
    </row>
    <row r="148" spans="3:3" x14ac:dyDescent="0.25">
      <c r="C148" s="70"/>
    </row>
    <row r="149" spans="3:3" x14ac:dyDescent="0.25">
      <c r="C149" s="70"/>
    </row>
    <row r="150" spans="3:3" x14ac:dyDescent="0.25">
      <c r="C150" s="70"/>
    </row>
    <row r="151" spans="3:3" x14ac:dyDescent="0.25">
      <c r="C151" s="70"/>
    </row>
    <row r="152" spans="3:3" x14ac:dyDescent="0.25">
      <c r="C152" s="70"/>
    </row>
    <row r="153" spans="3:3" x14ac:dyDescent="0.25">
      <c r="C153" s="70"/>
    </row>
    <row r="154" spans="3:3" x14ac:dyDescent="0.25">
      <c r="C154" s="70"/>
    </row>
    <row r="155" spans="3:3" x14ac:dyDescent="0.25">
      <c r="C155" s="70"/>
    </row>
    <row r="156" spans="3:3" x14ac:dyDescent="0.25">
      <c r="C156" s="70"/>
    </row>
    <row r="157" spans="3:3" x14ac:dyDescent="0.25">
      <c r="C157" s="70"/>
    </row>
    <row r="158" spans="3:3" x14ac:dyDescent="0.25">
      <c r="C158" s="70"/>
    </row>
    <row r="159" spans="3:3" x14ac:dyDescent="0.25">
      <c r="C159" s="70"/>
    </row>
    <row r="160" spans="3:3" x14ac:dyDescent="0.25">
      <c r="C160" s="70"/>
    </row>
    <row r="161" spans="3:3" x14ac:dyDescent="0.25">
      <c r="C161" s="70"/>
    </row>
    <row r="162" spans="3:3" x14ac:dyDescent="0.25">
      <c r="C162" s="70"/>
    </row>
    <row r="163" spans="3:3" x14ac:dyDescent="0.25">
      <c r="C163" s="70"/>
    </row>
    <row r="164" spans="3:3" x14ac:dyDescent="0.25">
      <c r="C164" s="70"/>
    </row>
    <row r="165" spans="3:3" x14ac:dyDescent="0.25">
      <c r="C165" s="70"/>
    </row>
    <row r="166" spans="3:3" x14ac:dyDescent="0.25">
      <c r="C166" s="70"/>
    </row>
    <row r="167" spans="3:3" x14ac:dyDescent="0.25">
      <c r="C167" s="70"/>
    </row>
    <row r="168" spans="3:3" x14ac:dyDescent="0.25">
      <c r="C168" s="70"/>
    </row>
    <row r="169" spans="3:3" x14ac:dyDescent="0.25">
      <c r="C169" s="70"/>
    </row>
    <row r="170" spans="3:3" x14ac:dyDescent="0.25">
      <c r="C170" s="70"/>
    </row>
    <row r="171" spans="3:3" x14ac:dyDescent="0.25">
      <c r="C171" s="70"/>
    </row>
    <row r="172" spans="3:3" x14ac:dyDescent="0.25">
      <c r="C172" s="70"/>
    </row>
    <row r="173" spans="3:3" x14ac:dyDescent="0.25">
      <c r="C173" s="70"/>
    </row>
    <row r="174" spans="3:3" x14ac:dyDescent="0.25">
      <c r="C174" s="70"/>
    </row>
    <row r="175" spans="3:3" x14ac:dyDescent="0.25">
      <c r="C175" s="70"/>
    </row>
    <row r="176" spans="3:3" x14ac:dyDescent="0.25">
      <c r="C176" s="70"/>
    </row>
    <row r="177" spans="3:3" x14ac:dyDescent="0.25">
      <c r="C177" s="70"/>
    </row>
    <row r="178" spans="3:3" x14ac:dyDescent="0.25">
      <c r="C178" s="70"/>
    </row>
    <row r="179" spans="3:3" x14ac:dyDescent="0.25">
      <c r="C179" s="70"/>
    </row>
    <row r="180" spans="3:3" x14ac:dyDescent="0.25">
      <c r="C180" s="70"/>
    </row>
    <row r="181" spans="3:3" x14ac:dyDescent="0.25">
      <c r="C181" s="70"/>
    </row>
    <row r="182" spans="3:3" x14ac:dyDescent="0.25">
      <c r="C182" s="70"/>
    </row>
    <row r="183" spans="3:3" x14ac:dyDescent="0.25">
      <c r="C183" s="70"/>
    </row>
    <row r="184" spans="3:3" x14ac:dyDescent="0.25">
      <c r="C184" s="70"/>
    </row>
    <row r="185" spans="3:3" x14ac:dyDescent="0.25">
      <c r="C185" s="70"/>
    </row>
    <row r="186" spans="3:3" x14ac:dyDescent="0.25">
      <c r="C186" s="70"/>
    </row>
    <row r="187" spans="3:3" x14ac:dyDescent="0.25">
      <c r="C187" s="70"/>
    </row>
    <row r="188" spans="3:3" x14ac:dyDescent="0.25">
      <c r="C188" s="70"/>
    </row>
    <row r="189" spans="3:3" x14ac:dyDescent="0.25">
      <c r="C189" s="70"/>
    </row>
    <row r="190" spans="3:3" x14ac:dyDescent="0.25">
      <c r="C190" s="70"/>
    </row>
    <row r="191" spans="3:3" x14ac:dyDescent="0.25">
      <c r="C191" s="70"/>
    </row>
    <row r="192" spans="3:3" x14ac:dyDescent="0.25">
      <c r="C192" s="70"/>
    </row>
    <row r="193" spans="3:3" x14ac:dyDescent="0.25">
      <c r="C193" s="70"/>
    </row>
    <row r="194" spans="3:3" x14ac:dyDescent="0.25">
      <c r="C194" s="70"/>
    </row>
    <row r="195" spans="3:3" x14ac:dyDescent="0.25">
      <c r="C195" s="70"/>
    </row>
    <row r="196" spans="3:3" x14ac:dyDescent="0.25">
      <c r="C196" s="70"/>
    </row>
    <row r="197" spans="3:3" x14ac:dyDescent="0.25">
      <c r="C197" s="70"/>
    </row>
    <row r="198" spans="3:3" x14ac:dyDescent="0.25">
      <c r="C198" s="70"/>
    </row>
    <row r="199" spans="3:3" x14ac:dyDescent="0.25">
      <c r="C199" s="70"/>
    </row>
    <row r="200" spans="3:3" x14ac:dyDescent="0.25">
      <c r="C200" s="70"/>
    </row>
    <row r="201" spans="3:3" x14ac:dyDescent="0.25">
      <c r="C201" s="70"/>
    </row>
    <row r="202" spans="3:3" x14ac:dyDescent="0.25">
      <c r="C202" s="70"/>
    </row>
    <row r="203" spans="3:3" x14ac:dyDescent="0.25">
      <c r="C203" s="70"/>
    </row>
    <row r="204" spans="3:3" x14ac:dyDescent="0.25">
      <c r="C204" s="70"/>
    </row>
    <row r="205" spans="3:3" x14ac:dyDescent="0.25">
      <c r="C205" s="70"/>
    </row>
    <row r="206" spans="3:3" x14ac:dyDescent="0.25">
      <c r="C206" s="70"/>
    </row>
    <row r="207" spans="3:3" x14ac:dyDescent="0.25">
      <c r="C207" s="70"/>
    </row>
    <row r="208" spans="3:3" x14ac:dyDescent="0.25">
      <c r="C208" s="70"/>
    </row>
    <row r="209" spans="3:3" x14ac:dyDescent="0.25">
      <c r="C209" s="70"/>
    </row>
    <row r="210" spans="3:3" x14ac:dyDescent="0.25">
      <c r="C210" s="70"/>
    </row>
    <row r="211" spans="3:3" x14ac:dyDescent="0.25">
      <c r="C211" s="70"/>
    </row>
    <row r="212" spans="3:3" x14ac:dyDescent="0.25">
      <c r="C212" s="70"/>
    </row>
    <row r="213" spans="3:3" x14ac:dyDescent="0.25">
      <c r="C213" s="70"/>
    </row>
    <row r="214" spans="3:3" x14ac:dyDescent="0.25">
      <c r="C214" s="70"/>
    </row>
    <row r="215" spans="3:3" x14ac:dyDescent="0.25">
      <c r="C215" s="70"/>
    </row>
    <row r="216" spans="3:3" x14ac:dyDescent="0.25">
      <c r="C216" s="70"/>
    </row>
    <row r="217" spans="3:3" x14ac:dyDescent="0.25">
      <c r="C217" s="70"/>
    </row>
    <row r="218" spans="3:3" x14ac:dyDescent="0.25">
      <c r="C218" s="70"/>
    </row>
    <row r="219" spans="3:3" x14ac:dyDescent="0.25">
      <c r="C219" s="70"/>
    </row>
    <row r="220" spans="3:3" x14ac:dyDescent="0.25">
      <c r="C220" s="70"/>
    </row>
    <row r="221" spans="3:3" x14ac:dyDescent="0.25">
      <c r="C221" s="70"/>
    </row>
    <row r="222" spans="3:3" x14ac:dyDescent="0.25">
      <c r="C222" s="70"/>
    </row>
    <row r="223" spans="3:3" x14ac:dyDescent="0.25">
      <c r="C223" s="70"/>
    </row>
    <row r="224" spans="3:3" x14ac:dyDescent="0.25">
      <c r="C224" s="70"/>
    </row>
    <row r="225" spans="3:3" x14ac:dyDescent="0.25">
      <c r="C225" s="70"/>
    </row>
    <row r="226" spans="3:3" x14ac:dyDescent="0.25">
      <c r="C226" s="70"/>
    </row>
    <row r="227" spans="3:3" x14ac:dyDescent="0.25">
      <c r="C227" s="70"/>
    </row>
    <row r="228" spans="3:3" x14ac:dyDescent="0.25">
      <c r="C228" s="70"/>
    </row>
    <row r="229" spans="3:3" x14ac:dyDescent="0.25">
      <c r="C229" s="70"/>
    </row>
    <row r="230" spans="3:3" x14ac:dyDescent="0.25">
      <c r="C230" s="70"/>
    </row>
    <row r="231" spans="3:3" x14ac:dyDescent="0.25">
      <c r="C231" s="70"/>
    </row>
    <row r="232" spans="3:3" x14ac:dyDescent="0.25">
      <c r="C232" s="70"/>
    </row>
    <row r="233" spans="3:3" x14ac:dyDescent="0.25">
      <c r="C233" s="70"/>
    </row>
    <row r="234" spans="3:3" x14ac:dyDescent="0.25">
      <c r="C234" s="70"/>
    </row>
    <row r="235" spans="3:3" x14ac:dyDescent="0.25">
      <c r="C235" s="70"/>
    </row>
    <row r="236" spans="3:3" x14ac:dyDescent="0.25">
      <c r="C236" s="70"/>
    </row>
    <row r="237" spans="3:3" x14ac:dyDescent="0.25">
      <c r="C237" s="70"/>
    </row>
    <row r="238" spans="3:3" x14ac:dyDescent="0.25">
      <c r="C238" s="70"/>
    </row>
    <row r="239" spans="3:3" x14ac:dyDescent="0.25">
      <c r="C239" s="70"/>
    </row>
    <row r="240" spans="3:3" x14ac:dyDescent="0.25">
      <c r="C240" s="70"/>
    </row>
    <row r="241" spans="3:3" x14ac:dyDescent="0.25">
      <c r="C241" s="70"/>
    </row>
    <row r="242" spans="3:3" x14ac:dyDescent="0.25">
      <c r="C242" s="70"/>
    </row>
    <row r="243" spans="3:3" x14ac:dyDescent="0.25">
      <c r="C243" s="70"/>
    </row>
    <row r="244" spans="3:3" x14ac:dyDescent="0.25">
      <c r="C244" s="70"/>
    </row>
    <row r="245" spans="3:3" x14ac:dyDescent="0.25">
      <c r="C245" s="70"/>
    </row>
    <row r="246" spans="3:3" x14ac:dyDescent="0.25">
      <c r="C246" s="70"/>
    </row>
    <row r="247" spans="3:3" x14ac:dyDescent="0.25">
      <c r="C247" s="70"/>
    </row>
    <row r="248" spans="3:3" x14ac:dyDescent="0.25">
      <c r="C248" s="70"/>
    </row>
    <row r="249" spans="3:3" x14ac:dyDescent="0.25">
      <c r="C249" s="70"/>
    </row>
    <row r="250" spans="3:3" x14ac:dyDescent="0.25">
      <c r="C250" s="70"/>
    </row>
    <row r="251" spans="3:3" x14ac:dyDescent="0.25">
      <c r="C251" s="70"/>
    </row>
    <row r="252" spans="3:3" x14ac:dyDescent="0.25">
      <c r="C252" s="70"/>
    </row>
    <row r="253" spans="3:3" x14ac:dyDescent="0.25">
      <c r="C253" s="70"/>
    </row>
    <row r="254" spans="3:3" x14ac:dyDescent="0.25">
      <c r="C254" s="70"/>
    </row>
    <row r="255" spans="3:3" x14ac:dyDescent="0.25">
      <c r="C255" s="70"/>
    </row>
    <row r="256" spans="3:3" x14ac:dyDescent="0.25">
      <c r="C256" s="70"/>
    </row>
    <row r="257" spans="3:3" x14ac:dyDescent="0.25">
      <c r="C257" s="70"/>
    </row>
    <row r="258" spans="3:3" x14ac:dyDescent="0.25">
      <c r="C258" s="70"/>
    </row>
    <row r="259" spans="3:3" x14ac:dyDescent="0.25">
      <c r="C259" s="70"/>
    </row>
    <row r="260" spans="3:3" x14ac:dyDescent="0.25">
      <c r="C260" s="70"/>
    </row>
    <row r="261" spans="3:3" x14ac:dyDescent="0.25">
      <c r="C261" s="70"/>
    </row>
    <row r="262" spans="3:3" x14ac:dyDescent="0.25">
      <c r="C262" s="70"/>
    </row>
    <row r="263" spans="3:3" x14ac:dyDescent="0.25">
      <c r="C263" s="70"/>
    </row>
    <row r="264" spans="3:3" x14ac:dyDescent="0.25">
      <c r="C264" s="70"/>
    </row>
    <row r="265" spans="3:3" x14ac:dyDescent="0.25">
      <c r="C265" s="70"/>
    </row>
    <row r="266" spans="3:3" x14ac:dyDescent="0.25">
      <c r="C266" s="70"/>
    </row>
    <row r="267" spans="3:3" x14ac:dyDescent="0.25">
      <c r="C267" s="70"/>
    </row>
    <row r="268" spans="3:3" x14ac:dyDescent="0.25">
      <c r="C268" s="70"/>
    </row>
    <row r="269" spans="3:3" x14ac:dyDescent="0.25">
      <c r="C269" s="70"/>
    </row>
    <row r="270" spans="3:3" x14ac:dyDescent="0.25">
      <c r="C270" s="70"/>
    </row>
    <row r="271" spans="3:3" x14ac:dyDescent="0.25">
      <c r="C271" s="70"/>
    </row>
    <row r="272" spans="3:3" x14ac:dyDescent="0.25">
      <c r="C272" s="70"/>
    </row>
    <row r="273" spans="3:3" x14ac:dyDescent="0.25">
      <c r="C273" s="70"/>
    </row>
    <row r="274" spans="3:3" x14ac:dyDescent="0.25">
      <c r="C274" s="70"/>
    </row>
    <row r="275" spans="3:3" x14ac:dyDescent="0.25">
      <c r="C275" s="70"/>
    </row>
    <row r="276" spans="3:3" x14ac:dyDescent="0.25">
      <c r="C276" s="70"/>
    </row>
    <row r="277" spans="3:3" x14ac:dyDescent="0.25">
      <c r="C277" s="70"/>
    </row>
    <row r="278" spans="3:3" x14ac:dyDescent="0.25">
      <c r="C278" s="70"/>
    </row>
    <row r="279" spans="3:3" x14ac:dyDescent="0.25">
      <c r="C279" s="70"/>
    </row>
    <row r="280" spans="3:3" x14ac:dyDescent="0.25">
      <c r="C280" s="70"/>
    </row>
    <row r="281" spans="3:3" x14ac:dyDescent="0.25">
      <c r="C281" s="70"/>
    </row>
    <row r="282" spans="3:3" x14ac:dyDescent="0.25">
      <c r="C282" s="70"/>
    </row>
    <row r="283" spans="3:3" x14ac:dyDescent="0.25">
      <c r="C283" s="70"/>
    </row>
    <row r="284" spans="3:3" x14ac:dyDescent="0.25">
      <c r="C284" s="70"/>
    </row>
    <row r="285" spans="3:3" x14ac:dyDescent="0.25">
      <c r="C285" s="70"/>
    </row>
    <row r="286" spans="3:3" x14ac:dyDescent="0.25">
      <c r="C286" s="70"/>
    </row>
    <row r="287" spans="3:3" x14ac:dyDescent="0.25">
      <c r="C287" s="70"/>
    </row>
    <row r="288" spans="3:3" x14ac:dyDescent="0.25">
      <c r="C288" s="70"/>
    </row>
    <row r="289" spans="3:3" x14ac:dyDescent="0.25">
      <c r="C289" s="70"/>
    </row>
    <row r="290" spans="3:3" x14ac:dyDescent="0.25">
      <c r="C290" s="70"/>
    </row>
    <row r="291" spans="3:3" x14ac:dyDescent="0.25">
      <c r="C291" s="70"/>
    </row>
    <row r="292" spans="3:3" x14ac:dyDescent="0.25">
      <c r="C292" s="70"/>
    </row>
    <row r="293" spans="3:3" x14ac:dyDescent="0.25">
      <c r="C293" s="70"/>
    </row>
    <row r="294" spans="3:3" x14ac:dyDescent="0.25">
      <c r="C294" s="70"/>
    </row>
    <row r="295" spans="3:3" x14ac:dyDescent="0.25">
      <c r="C295" s="70"/>
    </row>
    <row r="296" spans="3:3" x14ac:dyDescent="0.25">
      <c r="C296" s="70"/>
    </row>
    <row r="297" spans="3:3" x14ac:dyDescent="0.25">
      <c r="C297" s="70"/>
    </row>
    <row r="298" spans="3:3" x14ac:dyDescent="0.25">
      <c r="C298" s="70"/>
    </row>
    <row r="299" spans="3:3" x14ac:dyDescent="0.25">
      <c r="C299" s="70"/>
    </row>
    <row r="300" spans="3:3" x14ac:dyDescent="0.25">
      <c r="C300" s="70"/>
    </row>
    <row r="301" spans="3:3" x14ac:dyDescent="0.25">
      <c r="C301" s="70"/>
    </row>
    <row r="302" spans="3:3" x14ac:dyDescent="0.25">
      <c r="C302" s="70"/>
    </row>
    <row r="303" spans="3:3" x14ac:dyDescent="0.25">
      <c r="C303" s="70"/>
    </row>
    <row r="304" spans="3:3" x14ac:dyDescent="0.25">
      <c r="C304" s="70"/>
    </row>
    <row r="305" spans="3:3" x14ac:dyDescent="0.25">
      <c r="C305" s="70"/>
    </row>
    <row r="306" spans="3:3" x14ac:dyDescent="0.25">
      <c r="C306" s="70"/>
    </row>
    <row r="307" spans="3:3" x14ac:dyDescent="0.25">
      <c r="C307" s="70"/>
    </row>
    <row r="308" spans="3:3" x14ac:dyDescent="0.25">
      <c r="C308" s="70"/>
    </row>
    <row r="309" spans="3:3" x14ac:dyDescent="0.25">
      <c r="C309" s="70"/>
    </row>
    <row r="310" spans="3:3" x14ac:dyDescent="0.25">
      <c r="C310" s="70"/>
    </row>
    <row r="311" spans="3:3" x14ac:dyDescent="0.25">
      <c r="C311" s="70"/>
    </row>
    <row r="312" spans="3:3" x14ac:dyDescent="0.25">
      <c r="C312" s="70"/>
    </row>
    <row r="313" spans="3:3" x14ac:dyDescent="0.25">
      <c r="C313" s="70"/>
    </row>
    <row r="314" spans="3:3" x14ac:dyDescent="0.25">
      <c r="C314" s="70"/>
    </row>
    <row r="315" spans="3:3" x14ac:dyDescent="0.25">
      <c r="C315" s="70"/>
    </row>
    <row r="316" spans="3:3" x14ac:dyDescent="0.25">
      <c r="C316" s="70"/>
    </row>
    <row r="317" spans="3:3" x14ac:dyDescent="0.25">
      <c r="C317" s="70"/>
    </row>
    <row r="318" spans="3:3" x14ac:dyDescent="0.25">
      <c r="C318" s="70"/>
    </row>
    <row r="319" spans="3:3" x14ac:dyDescent="0.25">
      <c r="C319" s="70"/>
    </row>
    <row r="320" spans="3:3" x14ac:dyDescent="0.25">
      <c r="C320" s="70"/>
    </row>
    <row r="321" spans="3:3" x14ac:dyDescent="0.25">
      <c r="C321" s="70"/>
    </row>
    <row r="322" spans="3:3" x14ac:dyDescent="0.25">
      <c r="C322" s="70"/>
    </row>
    <row r="323" spans="3:3" x14ac:dyDescent="0.25">
      <c r="C323" s="70"/>
    </row>
    <row r="324" spans="3:3" x14ac:dyDescent="0.25">
      <c r="C324" s="70"/>
    </row>
    <row r="325" spans="3:3" x14ac:dyDescent="0.25">
      <c r="C325" s="70"/>
    </row>
    <row r="326" spans="3:3" x14ac:dyDescent="0.25">
      <c r="C326" s="70"/>
    </row>
    <row r="327" spans="3:3" x14ac:dyDescent="0.25">
      <c r="C327" s="70"/>
    </row>
    <row r="328" spans="3:3" x14ac:dyDescent="0.25">
      <c r="C328" s="70"/>
    </row>
    <row r="329" spans="3:3" x14ac:dyDescent="0.25">
      <c r="C329" s="70"/>
    </row>
    <row r="330" spans="3:3" x14ac:dyDescent="0.25">
      <c r="C330" s="70"/>
    </row>
    <row r="331" spans="3:3" x14ac:dyDescent="0.25">
      <c r="C331" s="70"/>
    </row>
    <row r="332" spans="3:3" x14ac:dyDescent="0.25">
      <c r="C332" s="70"/>
    </row>
    <row r="333" spans="3:3" x14ac:dyDescent="0.25">
      <c r="C333" s="70"/>
    </row>
    <row r="334" spans="3:3" x14ac:dyDescent="0.25">
      <c r="C334" s="70"/>
    </row>
    <row r="335" spans="3:3" x14ac:dyDescent="0.25">
      <c r="C335" s="70"/>
    </row>
    <row r="336" spans="3:3" x14ac:dyDescent="0.25">
      <c r="C336" s="70"/>
    </row>
    <row r="337" spans="3:3" x14ac:dyDescent="0.25">
      <c r="C337" s="70"/>
    </row>
    <row r="338" spans="3:3" x14ac:dyDescent="0.25">
      <c r="C338" s="70"/>
    </row>
    <row r="339" spans="3:3" x14ac:dyDescent="0.25">
      <c r="C339" s="70"/>
    </row>
    <row r="340" spans="3:3" x14ac:dyDescent="0.25">
      <c r="C340" s="70"/>
    </row>
    <row r="341" spans="3:3" x14ac:dyDescent="0.25">
      <c r="C341" s="70"/>
    </row>
    <row r="342" spans="3:3" x14ac:dyDescent="0.25">
      <c r="C342" s="70"/>
    </row>
    <row r="343" spans="3:3" x14ac:dyDescent="0.25">
      <c r="C343" s="70"/>
    </row>
    <row r="344" spans="3:3" x14ac:dyDescent="0.25">
      <c r="C344" s="70"/>
    </row>
    <row r="345" spans="3:3" x14ac:dyDescent="0.25">
      <c r="C345" s="70"/>
    </row>
    <row r="346" spans="3:3" x14ac:dyDescent="0.25">
      <c r="C346" s="70"/>
    </row>
    <row r="347" spans="3:3" x14ac:dyDescent="0.25">
      <c r="C347" s="70"/>
    </row>
    <row r="348" spans="3:3" x14ac:dyDescent="0.25">
      <c r="C348" s="70"/>
    </row>
    <row r="349" spans="3:3" x14ac:dyDescent="0.25">
      <c r="C349" s="70"/>
    </row>
    <row r="350" spans="3:3" x14ac:dyDescent="0.25">
      <c r="C350" s="70"/>
    </row>
    <row r="351" spans="3:3" x14ac:dyDescent="0.25">
      <c r="C351" s="70"/>
    </row>
    <row r="352" spans="3:3" x14ac:dyDescent="0.25">
      <c r="C352" s="70"/>
    </row>
    <row r="353" spans="3:3" x14ac:dyDescent="0.25">
      <c r="C353" s="70"/>
    </row>
    <row r="354" spans="3:3" x14ac:dyDescent="0.25">
      <c r="C354" s="70"/>
    </row>
    <row r="355" spans="3:3" x14ac:dyDescent="0.25">
      <c r="C355" s="70"/>
    </row>
    <row r="356" spans="3:3" x14ac:dyDescent="0.25">
      <c r="C356" s="70"/>
    </row>
    <row r="357" spans="3:3" x14ac:dyDescent="0.25">
      <c r="C357" s="70"/>
    </row>
    <row r="358" spans="3:3" x14ac:dyDescent="0.25">
      <c r="C358" s="70"/>
    </row>
    <row r="359" spans="3:3" x14ac:dyDescent="0.25">
      <c r="C359" s="70"/>
    </row>
    <row r="360" spans="3:3" x14ac:dyDescent="0.25">
      <c r="C360" s="70"/>
    </row>
    <row r="361" spans="3:3" x14ac:dyDescent="0.25">
      <c r="C361" s="70"/>
    </row>
    <row r="362" spans="3:3" x14ac:dyDescent="0.25">
      <c r="C362" s="70"/>
    </row>
    <row r="363" spans="3:3" x14ac:dyDescent="0.25">
      <c r="C363" s="70"/>
    </row>
    <row r="364" spans="3:3" x14ac:dyDescent="0.25">
      <c r="C364" s="70"/>
    </row>
    <row r="365" spans="3:3" x14ac:dyDescent="0.25">
      <c r="C365" s="70"/>
    </row>
    <row r="366" spans="3:3" x14ac:dyDescent="0.25">
      <c r="C366" s="70"/>
    </row>
    <row r="367" spans="3:3" x14ac:dyDescent="0.25">
      <c r="C367" s="70"/>
    </row>
    <row r="368" spans="3:3" x14ac:dyDescent="0.25">
      <c r="C368" s="70"/>
    </row>
    <row r="369" spans="3:3" x14ac:dyDescent="0.25">
      <c r="C369" s="70"/>
    </row>
    <row r="370" spans="3:3" x14ac:dyDescent="0.25">
      <c r="C370" s="70"/>
    </row>
    <row r="371" spans="3:3" x14ac:dyDescent="0.25">
      <c r="C371" s="70"/>
    </row>
    <row r="372" spans="3:3" x14ac:dyDescent="0.25">
      <c r="C372" s="70"/>
    </row>
    <row r="373" spans="3:3" x14ac:dyDescent="0.25">
      <c r="C373" s="70"/>
    </row>
    <row r="374" spans="3:3" x14ac:dyDescent="0.25">
      <c r="C374" s="70"/>
    </row>
    <row r="375" spans="3:3" x14ac:dyDescent="0.25">
      <c r="C375" s="70"/>
    </row>
    <row r="376" spans="3:3" x14ac:dyDescent="0.25">
      <c r="C376" s="70"/>
    </row>
    <row r="377" spans="3:3" x14ac:dyDescent="0.25">
      <c r="C377" s="70"/>
    </row>
    <row r="378" spans="3:3" x14ac:dyDescent="0.25">
      <c r="C378" s="70"/>
    </row>
    <row r="379" spans="3:3" x14ac:dyDescent="0.25">
      <c r="C379" s="70"/>
    </row>
    <row r="380" spans="3:3" x14ac:dyDescent="0.25">
      <c r="C380" s="70"/>
    </row>
    <row r="381" spans="3:3" x14ac:dyDescent="0.25">
      <c r="C381" s="70"/>
    </row>
    <row r="382" spans="3:3" x14ac:dyDescent="0.25">
      <c r="C382" s="70"/>
    </row>
    <row r="383" spans="3:3" x14ac:dyDescent="0.25">
      <c r="C383" s="70"/>
    </row>
    <row r="384" spans="3:3" x14ac:dyDescent="0.25">
      <c r="C384" s="70"/>
    </row>
    <row r="385" spans="3:3" x14ac:dyDescent="0.25">
      <c r="C385" s="70"/>
    </row>
    <row r="386" spans="3:3" x14ac:dyDescent="0.25">
      <c r="C386" s="70"/>
    </row>
    <row r="387" spans="3:3" x14ac:dyDescent="0.25">
      <c r="C387" s="70"/>
    </row>
    <row r="388" spans="3:3" x14ac:dyDescent="0.25">
      <c r="C388" s="70"/>
    </row>
    <row r="389" spans="3:3" x14ac:dyDescent="0.25">
      <c r="C389" s="70"/>
    </row>
    <row r="390" spans="3:3" x14ac:dyDescent="0.25">
      <c r="C390" s="70"/>
    </row>
    <row r="391" spans="3:3" x14ac:dyDescent="0.25">
      <c r="C391" s="70"/>
    </row>
    <row r="392" spans="3:3" x14ac:dyDescent="0.25">
      <c r="C392" s="70"/>
    </row>
    <row r="393" spans="3:3" x14ac:dyDescent="0.25">
      <c r="C393" s="70"/>
    </row>
    <row r="394" spans="3:3" x14ac:dyDescent="0.25">
      <c r="C394" s="70"/>
    </row>
    <row r="395" spans="3:3" x14ac:dyDescent="0.25">
      <c r="C395" s="70"/>
    </row>
    <row r="396" spans="3:3" x14ac:dyDescent="0.25">
      <c r="C396" s="70"/>
    </row>
    <row r="397" spans="3:3" x14ac:dyDescent="0.25">
      <c r="C397" s="70"/>
    </row>
    <row r="398" spans="3:3" x14ac:dyDescent="0.25">
      <c r="C398" s="70"/>
    </row>
    <row r="399" spans="3:3" x14ac:dyDescent="0.25">
      <c r="C399" s="70"/>
    </row>
    <row r="400" spans="3:3" x14ac:dyDescent="0.25">
      <c r="C400" s="70"/>
    </row>
    <row r="401" spans="3:3" x14ac:dyDescent="0.25">
      <c r="C401" s="70"/>
    </row>
    <row r="402" spans="3:3" x14ac:dyDescent="0.25">
      <c r="C402" s="70"/>
    </row>
    <row r="403" spans="3:3" x14ac:dyDescent="0.25">
      <c r="C403" s="70"/>
    </row>
    <row r="404" spans="3:3" x14ac:dyDescent="0.25">
      <c r="C404" s="70"/>
    </row>
    <row r="405" spans="3:3" x14ac:dyDescent="0.25">
      <c r="C405" s="70"/>
    </row>
    <row r="406" spans="3:3" x14ac:dyDescent="0.25">
      <c r="C406" s="70"/>
    </row>
    <row r="407" spans="3:3" x14ac:dyDescent="0.25">
      <c r="C407" s="70"/>
    </row>
    <row r="408" spans="3:3" x14ac:dyDescent="0.25">
      <c r="C408" s="70"/>
    </row>
    <row r="409" spans="3:3" x14ac:dyDescent="0.25">
      <c r="C409" s="70"/>
    </row>
    <row r="410" spans="3:3" x14ac:dyDescent="0.25">
      <c r="C410" s="70"/>
    </row>
    <row r="411" spans="3:3" x14ac:dyDescent="0.25">
      <c r="C411" s="70"/>
    </row>
    <row r="412" spans="3:3" x14ac:dyDescent="0.25">
      <c r="C412" s="70"/>
    </row>
    <row r="413" spans="3:3" x14ac:dyDescent="0.25">
      <c r="C413" s="70"/>
    </row>
    <row r="414" spans="3:3" x14ac:dyDescent="0.25">
      <c r="C414" s="70"/>
    </row>
    <row r="415" spans="3:3" x14ac:dyDescent="0.25">
      <c r="C415" s="70"/>
    </row>
    <row r="416" spans="3:3" x14ac:dyDescent="0.25">
      <c r="C416" s="70"/>
    </row>
    <row r="417" spans="3:3" x14ac:dyDescent="0.25">
      <c r="C417" s="70"/>
    </row>
    <row r="418" spans="3:3" x14ac:dyDescent="0.25">
      <c r="C418" s="70"/>
    </row>
    <row r="419" spans="3:3" x14ac:dyDescent="0.25">
      <c r="C419" s="70"/>
    </row>
    <row r="420" spans="3:3" x14ac:dyDescent="0.25">
      <c r="C420" s="70"/>
    </row>
    <row r="421" spans="3:3" x14ac:dyDescent="0.25">
      <c r="C421" s="70"/>
    </row>
    <row r="422" spans="3:3" x14ac:dyDescent="0.25">
      <c r="C422" s="70"/>
    </row>
    <row r="423" spans="3:3" x14ac:dyDescent="0.25">
      <c r="C423" s="70"/>
    </row>
    <row r="424" spans="3:3" x14ac:dyDescent="0.25">
      <c r="C424" s="70"/>
    </row>
    <row r="425" spans="3:3" x14ac:dyDescent="0.25">
      <c r="C425" s="70"/>
    </row>
    <row r="426" spans="3:3" x14ac:dyDescent="0.25">
      <c r="C426" s="70"/>
    </row>
    <row r="427" spans="3:3" x14ac:dyDescent="0.25">
      <c r="C427" s="70"/>
    </row>
    <row r="428" spans="3:3" x14ac:dyDescent="0.25">
      <c r="C428" s="70"/>
    </row>
    <row r="429" spans="3:3" x14ac:dyDescent="0.25">
      <c r="C429" s="70"/>
    </row>
    <row r="430" spans="3:3" x14ac:dyDescent="0.25">
      <c r="C430" s="70"/>
    </row>
    <row r="431" spans="3:3" x14ac:dyDescent="0.25">
      <c r="C431" s="70"/>
    </row>
    <row r="432" spans="3:3" x14ac:dyDescent="0.25">
      <c r="C432" s="70"/>
    </row>
    <row r="433" spans="3:3" x14ac:dyDescent="0.25">
      <c r="C433" s="70"/>
    </row>
    <row r="434" spans="3:3" x14ac:dyDescent="0.25">
      <c r="C434" s="70"/>
    </row>
    <row r="435" spans="3:3" x14ac:dyDescent="0.25">
      <c r="C435" s="70"/>
    </row>
    <row r="436" spans="3:3" x14ac:dyDescent="0.25">
      <c r="C436" s="70"/>
    </row>
    <row r="437" spans="3:3" x14ac:dyDescent="0.25">
      <c r="C437" s="70"/>
    </row>
    <row r="438" spans="3:3" x14ac:dyDescent="0.25">
      <c r="C438" s="70"/>
    </row>
    <row r="439" spans="3:3" x14ac:dyDescent="0.25">
      <c r="C439" s="70"/>
    </row>
    <row r="440" spans="3:3" x14ac:dyDescent="0.25">
      <c r="C440" s="70"/>
    </row>
    <row r="441" spans="3:3" x14ac:dyDescent="0.25">
      <c r="C441" s="70"/>
    </row>
    <row r="442" spans="3:3" x14ac:dyDescent="0.25">
      <c r="C442" s="70"/>
    </row>
    <row r="443" spans="3:3" x14ac:dyDescent="0.25">
      <c r="C443" s="70"/>
    </row>
    <row r="444" spans="3:3" x14ac:dyDescent="0.25">
      <c r="C444" s="70"/>
    </row>
    <row r="445" spans="3:3" x14ac:dyDescent="0.25">
      <c r="C445" s="70"/>
    </row>
    <row r="446" spans="3:3" x14ac:dyDescent="0.25">
      <c r="C446" s="70"/>
    </row>
    <row r="447" spans="3:3" x14ac:dyDescent="0.25">
      <c r="C447" s="70"/>
    </row>
    <row r="448" spans="3:3" x14ac:dyDescent="0.25">
      <c r="C448" s="70"/>
    </row>
    <row r="449" spans="3:3" x14ac:dyDescent="0.25">
      <c r="C449" s="70"/>
    </row>
    <row r="450" spans="3:3" x14ac:dyDescent="0.25">
      <c r="C450" s="70"/>
    </row>
    <row r="451" spans="3:3" x14ac:dyDescent="0.25">
      <c r="C451" s="70"/>
    </row>
    <row r="452" spans="3:3" x14ac:dyDescent="0.25">
      <c r="C452" s="70"/>
    </row>
    <row r="453" spans="3:3" x14ac:dyDescent="0.25">
      <c r="C453" s="70"/>
    </row>
    <row r="454" spans="3:3" x14ac:dyDescent="0.25">
      <c r="C454" s="70"/>
    </row>
    <row r="455" spans="3:3" x14ac:dyDescent="0.25">
      <c r="C455" s="70"/>
    </row>
    <row r="456" spans="3:3" x14ac:dyDescent="0.25">
      <c r="C456" s="70"/>
    </row>
    <row r="457" spans="3:3" x14ac:dyDescent="0.25">
      <c r="C457" s="70"/>
    </row>
    <row r="458" spans="3:3" x14ac:dyDescent="0.25">
      <c r="C458" s="70"/>
    </row>
    <row r="459" spans="3:3" x14ac:dyDescent="0.25">
      <c r="C459" s="70"/>
    </row>
    <row r="460" spans="3:3" x14ac:dyDescent="0.25">
      <c r="C460" s="70"/>
    </row>
    <row r="461" spans="3:3" x14ac:dyDescent="0.25">
      <c r="C461" s="70"/>
    </row>
    <row r="462" spans="3:3" x14ac:dyDescent="0.25">
      <c r="C462" s="70"/>
    </row>
    <row r="463" spans="3:3" x14ac:dyDescent="0.25">
      <c r="C463" s="70"/>
    </row>
    <row r="464" spans="3:3" x14ac:dyDescent="0.25">
      <c r="C464" s="70"/>
    </row>
    <row r="465" spans="3:3" x14ac:dyDescent="0.25">
      <c r="C465" s="70"/>
    </row>
    <row r="466" spans="3:3" x14ac:dyDescent="0.25">
      <c r="C466" s="70"/>
    </row>
    <row r="467" spans="3:3" x14ac:dyDescent="0.25">
      <c r="C467" s="70"/>
    </row>
    <row r="468" spans="3:3" x14ac:dyDescent="0.25">
      <c r="C468" s="70"/>
    </row>
    <row r="469" spans="3:3" x14ac:dyDescent="0.25">
      <c r="C469" s="70"/>
    </row>
    <row r="470" spans="3:3" x14ac:dyDescent="0.25">
      <c r="C470" s="70"/>
    </row>
    <row r="471" spans="3:3" x14ac:dyDescent="0.25">
      <c r="C471" s="70"/>
    </row>
    <row r="472" spans="3:3" x14ac:dyDescent="0.25">
      <c r="C472" s="70"/>
    </row>
    <row r="473" spans="3:3" x14ac:dyDescent="0.25">
      <c r="C473" s="70"/>
    </row>
    <row r="474" spans="3:3" x14ac:dyDescent="0.25">
      <c r="C474" s="70"/>
    </row>
    <row r="475" spans="3:3" x14ac:dyDescent="0.25">
      <c r="C475" s="70"/>
    </row>
    <row r="476" spans="3:3" x14ac:dyDescent="0.25">
      <c r="C476" s="70"/>
    </row>
    <row r="477" spans="3:3" x14ac:dyDescent="0.25">
      <c r="C477" s="70"/>
    </row>
    <row r="478" spans="3:3" x14ac:dyDescent="0.25">
      <c r="C478" s="70"/>
    </row>
    <row r="479" spans="3:3" x14ac:dyDescent="0.25">
      <c r="C479" s="70"/>
    </row>
    <row r="480" spans="3:3" x14ac:dyDescent="0.25">
      <c r="C480" s="70"/>
    </row>
    <row r="481" spans="3:3" x14ac:dyDescent="0.25">
      <c r="C481" s="70"/>
    </row>
    <row r="482" spans="3:3" x14ac:dyDescent="0.25">
      <c r="C482" s="70"/>
    </row>
    <row r="483" spans="3:3" x14ac:dyDescent="0.25">
      <c r="C483" s="70"/>
    </row>
    <row r="484" spans="3:3" x14ac:dyDescent="0.25">
      <c r="C484" s="70"/>
    </row>
    <row r="485" spans="3:3" x14ac:dyDescent="0.25">
      <c r="C485" s="70"/>
    </row>
    <row r="486" spans="3:3" x14ac:dyDescent="0.25">
      <c r="C486" s="70"/>
    </row>
    <row r="487" spans="3:3" x14ac:dyDescent="0.25">
      <c r="C487" s="70"/>
    </row>
    <row r="488" spans="3:3" x14ac:dyDescent="0.25">
      <c r="C488" s="70"/>
    </row>
    <row r="489" spans="3:3" x14ac:dyDescent="0.25">
      <c r="C489" s="70"/>
    </row>
    <row r="490" spans="3:3" x14ac:dyDescent="0.25">
      <c r="C490" s="70"/>
    </row>
    <row r="491" spans="3:3" x14ac:dyDescent="0.25">
      <c r="C491" s="70"/>
    </row>
    <row r="492" spans="3:3" x14ac:dyDescent="0.25">
      <c r="C492" s="70"/>
    </row>
    <row r="493" spans="3:3" x14ac:dyDescent="0.25">
      <c r="C493" s="70"/>
    </row>
    <row r="494" spans="3:3" x14ac:dyDescent="0.25">
      <c r="C494" s="70"/>
    </row>
    <row r="495" spans="3:3" x14ac:dyDescent="0.25">
      <c r="C495" s="70"/>
    </row>
    <row r="496" spans="3:3" x14ac:dyDescent="0.25">
      <c r="C496" s="70"/>
    </row>
    <row r="497" spans="3:3" x14ac:dyDescent="0.25">
      <c r="C497" s="70"/>
    </row>
    <row r="498" spans="3:3" x14ac:dyDescent="0.25">
      <c r="C498" s="70"/>
    </row>
    <row r="499" spans="3:3" x14ac:dyDescent="0.25">
      <c r="C499" s="70"/>
    </row>
    <row r="500" spans="3:3" x14ac:dyDescent="0.25">
      <c r="C500" s="70"/>
    </row>
    <row r="501" spans="3:3" x14ac:dyDescent="0.25">
      <c r="C501" s="70"/>
    </row>
    <row r="502" spans="3:3" x14ac:dyDescent="0.25">
      <c r="C502" s="70"/>
    </row>
    <row r="503" spans="3:3" x14ac:dyDescent="0.25">
      <c r="C503" s="70"/>
    </row>
    <row r="504" spans="3:3" x14ac:dyDescent="0.25">
      <c r="C504" s="70"/>
    </row>
    <row r="505" spans="3:3" x14ac:dyDescent="0.25">
      <c r="C505" s="70"/>
    </row>
    <row r="506" spans="3:3" x14ac:dyDescent="0.25">
      <c r="C506" s="70"/>
    </row>
    <row r="507" spans="3:3" x14ac:dyDescent="0.25">
      <c r="C507" s="70"/>
    </row>
    <row r="508" spans="3:3" x14ac:dyDescent="0.25">
      <c r="C508" s="70"/>
    </row>
    <row r="509" spans="3:3" x14ac:dyDescent="0.25">
      <c r="C509" s="70"/>
    </row>
    <row r="510" spans="3:3" x14ac:dyDescent="0.25">
      <c r="C510" s="70"/>
    </row>
    <row r="511" spans="3:3" x14ac:dyDescent="0.25">
      <c r="C511" s="70"/>
    </row>
    <row r="512" spans="3:3" x14ac:dyDescent="0.25">
      <c r="C512" s="70"/>
    </row>
    <row r="513" spans="3:3" x14ac:dyDescent="0.25">
      <c r="C513" s="70"/>
    </row>
    <row r="514" spans="3:3" x14ac:dyDescent="0.25">
      <c r="C514" s="70"/>
    </row>
    <row r="515" spans="3:3" x14ac:dyDescent="0.25">
      <c r="C515" s="70"/>
    </row>
    <row r="516" spans="3:3" x14ac:dyDescent="0.25">
      <c r="C516" s="70"/>
    </row>
    <row r="517" spans="3:3" x14ac:dyDescent="0.25">
      <c r="C517" s="70"/>
    </row>
    <row r="518" spans="3:3" x14ac:dyDescent="0.25">
      <c r="C518" s="70"/>
    </row>
    <row r="519" spans="3:3" x14ac:dyDescent="0.25">
      <c r="C519" s="70"/>
    </row>
    <row r="520" spans="3:3" x14ac:dyDescent="0.25">
      <c r="C520" s="70"/>
    </row>
    <row r="521" spans="3:3" x14ac:dyDescent="0.25">
      <c r="C521" s="70"/>
    </row>
    <row r="522" spans="3:3" x14ac:dyDescent="0.25">
      <c r="C522" s="70"/>
    </row>
    <row r="523" spans="3:3" x14ac:dyDescent="0.25">
      <c r="C523" s="70"/>
    </row>
    <row r="524" spans="3:3" x14ac:dyDescent="0.25">
      <c r="C524" s="70"/>
    </row>
    <row r="525" spans="3:3" x14ac:dyDescent="0.25">
      <c r="C525" s="70"/>
    </row>
    <row r="526" spans="3:3" x14ac:dyDescent="0.25">
      <c r="C526" s="70"/>
    </row>
    <row r="527" spans="3:3" x14ac:dyDescent="0.25">
      <c r="C527" s="70"/>
    </row>
    <row r="528" spans="3:3" x14ac:dyDescent="0.25">
      <c r="C528" s="70"/>
    </row>
    <row r="529" spans="3:3" x14ac:dyDescent="0.25">
      <c r="C529" s="70"/>
    </row>
    <row r="530" spans="3:3" x14ac:dyDescent="0.25">
      <c r="C530" s="70"/>
    </row>
    <row r="531" spans="3:3" x14ac:dyDescent="0.25">
      <c r="C531" s="70"/>
    </row>
    <row r="532" spans="3:3" x14ac:dyDescent="0.25">
      <c r="C532" s="70"/>
    </row>
    <row r="533" spans="3:3" x14ac:dyDescent="0.25">
      <c r="C533" s="70"/>
    </row>
    <row r="534" spans="3:3" x14ac:dyDescent="0.25">
      <c r="C534" s="70"/>
    </row>
    <row r="535" spans="3:3" x14ac:dyDescent="0.25">
      <c r="C535" s="70"/>
    </row>
    <row r="536" spans="3:3" x14ac:dyDescent="0.25">
      <c r="C536" s="70"/>
    </row>
    <row r="537" spans="3:3" x14ac:dyDescent="0.25">
      <c r="C537" s="70"/>
    </row>
    <row r="538" spans="3:3" x14ac:dyDescent="0.25">
      <c r="C538" s="70"/>
    </row>
    <row r="539" spans="3:3" x14ac:dyDescent="0.25">
      <c r="C539" s="70"/>
    </row>
    <row r="540" spans="3:3" x14ac:dyDescent="0.25">
      <c r="C540" s="70"/>
    </row>
    <row r="541" spans="3:3" x14ac:dyDescent="0.25">
      <c r="C541" s="70"/>
    </row>
    <row r="542" spans="3:3" x14ac:dyDescent="0.25">
      <c r="C542" s="70"/>
    </row>
    <row r="543" spans="3:3" x14ac:dyDescent="0.25">
      <c r="C543" s="70"/>
    </row>
    <row r="544" spans="3:3" x14ac:dyDescent="0.25">
      <c r="C544" s="70"/>
    </row>
    <row r="545" spans="3:3" x14ac:dyDescent="0.25">
      <c r="C545" s="70"/>
    </row>
    <row r="546" spans="3:3" x14ac:dyDescent="0.25">
      <c r="C546" s="70"/>
    </row>
    <row r="547" spans="3:3" x14ac:dyDescent="0.25">
      <c r="C547" s="70"/>
    </row>
    <row r="548" spans="3:3" x14ac:dyDescent="0.25">
      <c r="C548" s="70"/>
    </row>
    <row r="549" spans="3:3" x14ac:dyDescent="0.25">
      <c r="C549" s="70"/>
    </row>
    <row r="550" spans="3:3" x14ac:dyDescent="0.25">
      <c r="C550" s="70"/>
    </row>
    <row r="551" spans="3:3" x14ac:dyDescent="0.25">
      <c r="C551" s="70"/>
    </row>
    <row r="552" spans="3:3" x14ac:dyDescent="0.25">
      <c r="C552" s="70"/>
    </row>
    <row r="553" spans="3:3" x14ac:dyDescent="0.25">
      <c r="C553" s="70"/>
    </row>
    <row r="554" spans="3:3" x14ac:dyDescent="0.25">
      <c r="C554" s="70"/>
    </row>
    <row r="555" spans="3:3" x14ac:dyDescent="0.25">
      <c r="C555" s="70"/>
    </row>
    <row r="556" spans="3:3" x14ac:dyDescent="0.25">
      <c r="C556" s="70"/>
    </row>
    <row r="557" spans="3:3" x14ac:dyDescent="0.25">
      <c r="C557" s="70"/>
    </row>
    <row r="558" spans="3:3" x14ac:dyDescent="0.25">
      <c r="C558" s="70"/>
    </row>
    <row r="559" spans="3:3" x14ac:dyDescent="0.25">
      <c r="C559" s="70"/>
    </row>
    <row r="560" spans="3:3" x14ac:dyDescent="0.25">
      <c r="C560" s="70"/>
    </row>
    <row r="561" spans="3:3" x14ac:dyDescent="0.25">
      <c r="C561" s="70"/>
    </row>
    <row r="562" spans="3:3" x14ac:dyDescent="0.25">
      <c r="C562" s="70"/>
    </row>
    <row r="563" spans="3:3" x14ac:dyDescent="0.25">
      <c r="C563" s="70"/>
    </row>
    <row r="564" spans="3:3" x14ac:dyDescent="0.25">
      <c r="C564" s="70"/>
    </row>
    <row r="565" spans="3:3" x14ac:dyDescent="0.25">
      <c r="C565" s="70"/>
    </row>
    <row r="566" spans="3:3" x14ac:dyDescent="0.25">
      <c r="C566" s="70"/>
    </row>
    <row r="567" spans="3:3" x14ac:dyDescent="0.25">
      <c r="C567" s="70"/>
    </row>
    <row r="568" spans="3:3" x14ac:dyDescent="0.25">
      <c r="C568" s="70"/>
    </row>
    <row r="569" spans="3:3" x14ac:dyDescent="0.25">
      <c r="C569" s="70"/>
    </row>
    <row r="570" spans="3:3" x14ac:dyDescent="0.25">
      <c r="C570" s="70"/>
    </row>
    <row r="571" spans="3:3" x14ac:dyDescent="0.25">
      <c r="C571" s="70"/>
    </row>
    <row r="572" spans="3:3" x14ac:dyDescent="0.25">
      <c r="C572" s="70"/>
    </row>
    <row r="573" spans="3:3" x14ac:dyDescent="0.25">
      <c r="C573" s="70"/>
    </row>
    <row r="574" spans="3:3" x14ac:dyDescent="0.25">
      <c r="C574" s="70"/>
    </row>
    <row r="575" spans="3:3" x14ac:dyDescent="0.25">
      <c r="C575" s="70"/>
    </row>
    <row r="576" spans="3:3" x14ac:dyDescent="0.25">
      <c r="C576" s="70"/>
    </row>
    <row r="577" spans="3:3" x14ac:dyDescent="0.25">
      <c r="C577" s="70"/>
    </row>
    <row r="578" spans="3:3" x14ac:dyDescent="0.25">
      <c r="C578" s="70"/>
    </row>
    <row r="579" spans="3:3" x14ac:dyDescent="0.25">
      <c r="C579" s="70"/>
    </row>
    <row r="580" spans="3:3" x14ac:dyDescent="0.25">
      <c r="C580" s="70"/>
    </row>
    <row r="581" spans="3:3" x14ac:dyDescent="0.25">
      <c r="C581" s="70"/>
    </row>
    <row r="582" spans="3:3" x14ac:dyDescent="0.25">
      <c r="C582" s="70"/>
    </row>
    <row r="583" spans="3:3" x14ac:dyDescent="0.25">
      <c r="C583" s="70"/>
    </row>
    <row r="584" spans="3:3" x14ac:dyDescent="0.25">
      <c r="C584" s="70"/>
    </row>
    <row r="585" spans="3:3" x14ac:dyDescent="0.25">
      <c r="C585" s="70"/>
    </row>
    <row r="586" spans="3:3" x14ac:dyDescent="0.25">
      <c r="C586" s="70"/>
    </row>
    <row r="587" spans="3:3" x14ac:dyDescent="0.25">
      <c r="C587" s="70"/>
    </row>
    <row r="588" spans="3:3" x14ac:dyDescent="0.25">
      <c r="C588" s="70"/>
    </row>
    <row r="589" spans="3:3" x14ac:dyDescent="0.25">
      <c r="C589" s="70"/>
    </row>
    <row r="590" spans="3:3" x14ac:dyDescent="0.25">
      <c r="C590" s="70"/>
    </row>
    <row r="591" spans="3:3" x14ac:dyDescent="0.25">
      <c r="C591" s="70"/>
    </row>
    <row r="592" spans="3:3" x14ac:dyDescent="0.25">
      <c r="C592" s="70"/>
    </row>
    <row r="593" spans="3:3" x14ac:dyDescent="0.25">
      <c r="C593" s="70"/>
    </row>
    <row r="594" spans="3:3" x14ac:dyDescent="0.25">
      <c r="C594" s="70"/>
    </row>
    <row r="595" spans="3:3" x14ac:dyDescent="0.25">
      <c r="C595" s="70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49BA8-7CAC-4D72-8FA5-148CF24E0B21}">
  <dimension ref="A1:H120"/>
  <sheetViews>
    <sheetView tabSelected="1" workbookViewId="0">
      <pane ySplit="1" topLeftCell="A97" activePane="bottomLeft" state="frozen"/>
      <selection pane="bottomLeft" activeCell="H114" sqref="H114"/>
    </sheetView>
  </sheetViews>
  <sheetFormatPr defaultRowHeight="15" x14ac:dyDescent="0.25"/>
  <cols>
    <col min="1" max="1" width="6.140625" style="71" customWidth="1"/>
    <col min="2" max="2" width="18.140625" style="71" customWidth="1"/>
    <col min="3" max="3" width="56.140625" style="71" customWidth="1"/>
    <col min="4" max="4" width="20.42578125" style="89" customWidth="1"/>
    <col min="5" max="5" width="14.7109375" style="103" customWidth="1"/>
    <col min="6" max="6" width="12" style="112" customWidth="1"/>
    <col min="7" max="7" width="14.140625" style="115" customWidth="1"/>
    <col min="8" max="8" width="41" style="71" customWidth="1"/>
    <col min="9" max="16384" width="9.140625" style="71"/>
  </cols>
  <sheetData>
    <row r="1" spans="1:8" s="9" customFormat="1" ht="42.75" x14ac:dyDescent="0.25">
      <c r="A1" s="35" t="s">
        <v>15</v>
      </c>
      <c r="B1" s="35" t="s">
        <v>0</v>
      </c>
      <c r="C1" s="35" t="s">
        <v>1</v>
      </c>
      <c r="D1" s="35" t="s">
        <v>11</v>
      </c>
      <c r="E1" s="36" t="s">
        <v>182</v>
      </c>
      <c r="F1" s="104" t="s">
        <v>2</v>
      </c>
      <c r="G1" s="113" t="s">
        <v>3</v>
      </c>
    </row>
    <row r="2" spans="1:8" x14ac:dyDescent="0.25">
      <c r="A2" s="46" t="s">
        <v>195</v>
      </c>
      <c r="B2" s="95" t="s">
        <v>378</v>
      </c>
      <c r="C2" s="96" t="s">
        <v>379</v>
      </c>
      <c r="D2" s="95" t="s">
        <v>380</v>
      </c>
      <c r="E2" s="101">
        <v>7818087</v>
      </c>
      <c r="F2" s="105">
        <v>44938</v>
      </c>
      <c r="G2" s="105">
        <v>45291</v>
      </c>
    </row>
    <row r="3" spans="1:8" ht="30" x14ac:dyDescent="0.25">
      <c r="A3" s="46" t="s">
        <v>196</v>
      </c>
      <c r="B3" s="95" t="s">
        <v>333</v>
      </c>
      <c r="C3" s="96" t="s">
        <v>381</v>
      </c>
      <c r="D3" s="95" t="s">
        <v>382</v>
      </c>
      <c r="E3" s="101">
        <v>7062990</v>
      </c>
      <c r="F3" s="105">
        <v>44944</v>
      </c>
      <c r="G3" s="105">
        <v>45291</v>
      </c>
    </row>
    <row r="4" spans="1:8" ht="75" x14ac:dyDescent="0.25">
      <c r="A4" s="46" t="s">
        <v>197</v>
      </c>
      <c r="B4" s="97" t="s">
        <v>4</v>
      </c>
      <c r="C4" s="97" t="s">
        <v>399</v>
      </c>
      <c r="D4" s="95" t="s">
        <v>400</v>
      </c>
      <c r="E4" s="101">
        <v>48850000</v>
      </c>
      <c r="F4" s="106">
        <v>44938</v>
      </c>
      <c r="G4" s="114" t="s">
        <v>401</v>
      </c>
    </row>
    <row r="5" spans="1:8" ht="75" x14ac:dyDescent="0.25">
      <c r="A5" s="46" t="s">
        <v>198</v>
      </c>
      <c r="B5" s="97" t="s">
        <v>4</v>
      </c>
      <c r="C5" s="97" t="s">
        <v>399</v>
      </c>
      <c r="D5" s="95" t="s">
        <v>402</v>
      </c>
      <c r="E5" s="101">
        <v>32900000</v>
      </c>
      <c r="F5" s="106">
        <v>44938</v>
      </c>
      <c r="G5" s="114" t="s">
        <v>403</v>
      </c>
    </row>
    <row r="6" spans="1:8" ht="30" x14ac:dyDescent="0.25">
      <c r="A6" s="46" t="s">
        <v>199</v>
      </c>
      <c r="B6" s="97" t="s">
        <v>4</v>
      </c>
      <c r="C6" s="97" t="s">
        <v>536</v>
      </c>
      <c r="D6" s="95" t="s">
        <v>265</v>
      </c>
      <c r="E6" s="101">
        <v>11691670</v>
      </c>
      <c r="F6" s="107">
        <v>45055</v>
      </c>
      <c r="G6" s="107">
        <v>45169</v>
      </c>
    </row>
    <row r="7" spans="1:8" ht="75" x14ac:dyDescent="0.25">
      <c r="A7" s="46" t="s">
        <v>200</v>
      </c>
      <c r="B7" s="97" t="s">
        <v>555</v>
      </c>
      <c r="C7" s="97" t="s">
        <v>554</v>
      </c>
      <c r="D7" s="95" t="s">
        <v>537</v>
      </c>
      <c r="E7" s="101">
        <v>7221600</v>
      </c>
      <c r="F7" s="107">
        <v>45014</v>
      </c>
      <c r="G7" s="107">
        <v>45044</v>
      </c>
      <c r="H7" s="90"/>
    </row>
    <row r="8" spans="1:8" ht="30" x14ac:dyDescent="0.25">
      <c r="A8" s="46" t="s">
        <v>201</v>
      </c>
      <c r="B8" s="97" t="s">
        <v>4</v>
      </c>
      <c r="C8" s="97" t="s">
        <v>538</v>
      </c>
      <c r="D8" s="97" t="s">
        <v>472</v>
      </c>
      <c r="E8" s="101">
        <v>9200000</v>
      </c>
      <c r="F8" s="107">
        <v>44936</v>
      </c>
      <c r="G8" s="107">
        <v>45016</v>
      </c>
      <c r="H8" s="90"/>
    </row>
    <row r="9" spans="1:8" ht="28.5" customHeight="1" x14ac:dyDescent="0.25">
      <c r="A9" s="46" t="s">
        <v>202</v>
      </c>
      <c r="B9" s="97" t="s">
        <v>4</v>
      </c>
      <c r="C9" s="97" t="s">
        <v>539</v>
      </c>
      <c r="D9" s="97" t="s">
        <v>46</v>
      </c>
      <c r="E9" s="101">
        <f>4580858+1189400</f>
        <v>5770258</v>
      </c>
      <c r="F9" s="108">
        <v>45001</v>
      </c>
      <c r="G9" s="108" t="s">
        <v>559</v>
      </c>
      <c r="H9" s="91"/>
    </row>
    <row r="10" spans="1:8" ht="30" x14ac:dyDescent="0.25">
      <c r="A10" s="46" t="s">
        <v>203</v>
      </c>
      <c r="B10" s="97" t="s">
        <v>4</v>
      </c>
      <c r="C10" s="97" t="s">
        <v>560</v>
      </c>
      <c r="D10" s="97" t="s">
        <v>540</v>
      </c>
      <c r="E10" s="101">
        <v>5515568</v>
      </c>
      <c r="F10" s="107">
        <v>44953</v>
      </c>
      <c r="G10" s="109" t="s">
        <v>561</v>
      </c>
      <c r="H10" s="90"/>
    </row>
    <row r="11" spans="1:8" ht="30" x14ac:dyDescent="0.25">
      <c r="A11" s="46" t="s">
        <v>204</v>
      </c>
      <c r="B11" s="97" t="s">
        <v>4</v>
      </c>
      <c r="C11" s="97" t="s">
        <v>541</v>
      </c>
      <c r="D11" s="97" t="s">
        <v>10</v>
      </c>
      <c r="E11" s="101">
        <v>8775575</v>
      </c>
      <c r="F11" s="107">
        <v>44959</v>
      </c>
      <c r="G11" s="107">
        <v>44972</v>
      </c>
      <c r="H11" s="90"/>
    </row>
    <row r="12" spans="1:8" ht="60" x14ac:dyDescent="0.25">
      <c r="A12" s="46" t="s">
        <v>205</v>
      </c>
      <c r="B12" s="97" t="s">
        <v>4</v>
      </c>
      <c r="C12" s="97" t="s">
        <v>562</v>
      </c>
      <c r="D12" s="97" t="s">
        <v>71</v>
      </c>
      <c r="E12" s="101">
        <f>21462077+14531534</f>
        <v>35993611</v>
      </c>
      <c r="F12" s="116" t="s">
        <v>630</v>
      </c>
      <c r="G12" s="114" t="s">
        <v>563</v>
      </c>
      <c r="H12" s="90"/>
    </row>
    <row r="13" spans="1:8" ht="30" x14ac:dyDescent="0.25">
      <c r="A13" s="46" t="s">
        <v>206</v>
      </c>
      <c r="B13" s="97" t="s">
        <v>4</v>
      </c>
      <c r="C13" s="117" t="s">
        <v>631</v>
      </c>
      <c r="D13" s="97" t="s">
        <v>542</v>
      </c>
      <c r="E13" s="101">
        <v>5030000</v>
      </c>
      <c r="F13" s="109">
        <v>44544</v>
      </c>
      <c r="G13" s="109" t="s">
        <v>564</v>
      </c>
      <c r="H13" s="92"/>
    </row>
    <row r="14" spans="1:8" ht="45" x14ac:dyDescent="0.25">
      <c r="A14" s="46" t="s">
        <v>207</v>
      </c>
      <c r="B14" s="97" t="s">
        <v>4</v>
      </c>
      <c r="C14" s="97" t="s">
        <v>345</v>
      </c>
      <c r="D14" s="97" t="s">
        <v>543</v>
      </c>
      <c r="E14" s="101">
        <v>10635238</v>
      </c>
      <c r="F14" s="109">
        <v>44882</v>
      </c>
      <c r="G14" s="109" t="s">
        <v>565</v>
      </c>
      <c r="H14" s="92"/>
    </row>
    <row r="15" spans="1:8" ht="30" x14ac:dyDescent="0.25">
      <c r="A15" s="46" t="s">
        <v>208</v>
      </c>
      <c r="B15" s="97" t="s">
        <v>4</v>
      </c>
      <c r="C15" s="97" t="s">
        <v>544</v>
      </c>
      <c r="D15" s="98" t="s">
        <v>545</v>
      </c>
      <c r="E15" s="101">
        <v>9443500</v>
      </c>
      <c r="F15" s="109" t="s">
        <v>566</v>
      </c>
      <c r="G15" s="109" t="s">
        <v>567</v>
      </c>
      <c r="H15" s="92"/>
    </row>
    <row r="16" spans="1:8" ht="105" x14ac:dyDescent="0.25">
      <c r="A16" s="46" t="s">
        <v>209</v>
      </c>
      <c r="B16" s="97" t="s">
        <v>4</v>
      </c>
      <c r="C16" s="97" t="s">
        <v>546</v>
      </c>
      <c r="D16" s="97" t="s">
        <v>10</v>
      </c>
      <c r="E16" s="101">
        <v>72676840</v>
      </c>
      <c r="F16" s="107">
        <v>44889</v>
      </c>
      <c r="G16" s="107" t="s">
        <v>547</v>
      </c>
      <c r="H16" s="93"/>
    </row>
    <row r="17" spans="1:7" ht="30" x14ac:dyDescent="0.25">
      <c r="A17" s="46" t="s">
        <v>210</v>
      </c>
      <c r="B17" s="95" t="s">
        <v>333</v>
      </c>
      <c r="C17" s="96" t="s">
        <v>549</v>
      </c>
      <c r="D17" s="95" t="s">
        <v>551</v>
      </c>
      <c r="E17" s="102" t="s">
        <v>553</v>
      </c>
      <c r="F17" s="105">
        <v>44973</v>
      </c>
      <c r="G17" s="105">
        <v>45092</v>
      </c>
    </row>
    <row r="18" spans="1:7" ht="30" x14ac:dyDescent="0.25">
      <c r="A18" s="46" t="s">
        <v>211</v>
      </c>
      <c r="B18" s="95" t="s">
        <v>548</v>
      </c>
      <c r="C18" s="96" t="s">
        <v>550</v>
      </c>
      <c r="D18" s="95" t="s">
        <v>552</v>
      </c>
      <c r="E18" s="101">
        <v>9958000</v>
      </c>
      <c r="F18" s="105">
        <v>45009</v>
      </c>
      <c r="G18" s="105">
        <v>45077</v>
      </c>
    </row>
    <row r="19" spans="1:7" ht="30" x14ac:dyDescent="0.25">
      <c r="A19" s="46" t="s">
        <v>212</v>
      </c>
      <c r="B19" s="95" t="s">
        <v>4</v>
      </c>
      <c r="C19" s="96" t="s">
        <v>569</v>
      </c>
      <c r="D19" s="95" t="s">
        <v>568</v>
      </c>
      <c r="E19" s="101">
        <v>61147569</v>
      </c>
      <c r="F19" s="105">
        <v>45058</v>
      </c>
      <c r="G19" s="105">
        <v>45195</v>
      </c>
    </row>
    <row r="20" spans="1:7" ht="30" x14ac:dyDescent="0.25">
      <c r="A20" s="94" t="s">
        <v>213</v>
      </c>
      <c r="B20" s="95" t="s">
        <v>548</v>
      </c>
      <c r="C20" s="96" t="s">
        <v>570</v>
      </c>
      <c r="D20" s="95" t="s">
        <v>571</v>
      </c>
      <c r="E20" s="102">
        <v>52890000</v>
      </c>
      <c r="F20" s="105">
        <v>45079</v>
      </c>
      <c r="G20" s="105">
        <v>45262</v>
      </c>
    </row>
    <row r="21" spans="1:7" ht="30" x14ac:dyDescent="0.25">
      <c r="A21" s="46" t="s">
        <v>214</v>
      </c>
      <c r="B21" s="95" t="s">
        <v>548</v>
      </c>
      <c r="C21" s="96" t="s">
        <v>572</v>
      </c>
      <c r="D21" s="95" t="s">
        <v>573</v>
      </c>
      <c r="E21" s="101">
        <v>19959500</v>
      </c>
      <c r="F21" s="105">
        <v>45107</v>
      </c>
      <c r="G21" s="105">
        <v>45473</v>
      </c>
    </row>
    <row r="22" spans="1:7" ht="30" x14ac:dyDescent="0.25">
      <c r="A22" s="46" t="s">
        <v>215</v>
      </c>
      <c r="B22" s="95" t="s">
        <v>548</v>
      </c>
      <c r="C22" s="96" t="s">
        <v>574</v>
      </c>
      <c r="D22" s="95" t="s">
        <v>575</v>
      </c>
      <c r="E22" s="101">
        <v>73314000</v>
      </c>
      <c r="F22" s="105">
        <v>45107</v>
      </c>
      <c r="G22" s="105">
        <v>45473</v>
      </c>
    </row>
    <row r="23" spans="1:7" ht="45" x14ac:dyDescent="0.25">
      <c r="A23" s="46" t="s">
        <v>216</v>
      </c>
      <c r="B23" s="95" t="s">
        <v>4</v>
      </c>
      <c r="C23" s="96" t="s">
        <v>576</v>
      </c>
      <c r="D23" s="95" t="s">
        <v>577</v>
      </c>
      <c r="E23" s="101">
        <v>23356949</v>
      </c>
      <c r="F23" s="105">
        <v>45086</v>
      </c>
      <c r="G23" s="105">
        <v>45138</v>
      </c>
    </row>
    <row r="24" spans="1:7" ht="30" x14ac:dyDescent="0.25">
      <c r="A24" s="46" t="s">
        <v>217</v>
      </c>
      <c r="B24" s="95" t="s">
        <v>4</v>
      </c>
      <c r="C24" s="96" t="s">
        <v>578</v>
      </c>
      <c r="D24" s="95" t="s">
        <v>579</v>
      </c>
      <c r="E24" s="101">
        <v>32311953</v>
      </c>
      <c r="F24" s="105">
        <v>45093</v>
      </c>
      <c r="G24" s="105">
        <v>45230</v>
      </c>
    </row>
    <row r="25" spans="1:7" ht="45" x14ac:dyDescent="0.25">
      <c r="A25" s="94" t="s">
        <v>218</v>
      </c>
      <c r="B25" s="122" t="s">
        <v>657</v>
      </c>
      <c r="C25" s="121" t="s">
        <v>683</v>
      </c>
      <c r="D25" s="95" t="s">
        <v>579</v>
      </c>
      <c r="E25" s="101">
        <v>5137077</v>
      </c>
      <c r="F25" s="111">
        <v>45187</v>
      </c>
      <c r="G25" s="111">
        <v>45198</v>
      </c>
    </row>
    <row r="26" spans="1:7" ht="30" x14ac:dyDescent="0.25">
      <c r="A26" s="46" t="s">
        <v>219</v>
      </c>
      <c r="B26" s="95" t="s">
        <v>4</v>
      </c>
      <c r="C26" s="96" t="s">
        <v>580</v>
      </c>
      <c r="D26" s="95" t="s">
        <v>10</v>
      </c>
      <c r="E26" s="101">
        <v>8327338</v>
      </c>
      <c r="F26" s="105">
        <v>45064</v>
      </c>
      <c r="G26" s="105">
        <v>45076</v>
      </c>
    </row>
    <row r="27" spans="1:7" ht="30" x14ac:dyDescent="0.25">
      <c r="A27" s="46" t="s">
        <v>220</v>
      </c>
      <c r="B27" s="95" t="s">
        <v>4</v>
      </c>
      <c r="C27" s="96" t="s">
        <v>581</v>
      </c>
      <c r="D27" s="95" t="s">
        <v>10</v>
      </c>
      <c r="E27" s="101">
        <v>8568856</v>
      </c>
      <c r="F27" s="105">
        <v>45078</v>
      </c>
      <c r="G27" s="105">
        <v>45086</v>
      </c>
    </row>
    <row r="28" spans="1:7" ht="30" x14ac:dyDescent="0.25">
      <c r="A28" s="46" t="s">
        <v>221</v>
      </c>
      <c r="B28" s="95" t="s">
        <v>4</v>
      </c>
      <c r="C28" s="96" t="s">
        <v>582</v>
      </c>
      <c r="D28" s="95" t="s">
        <v>583</v>
      </c>
      <c r="E28" s="101">
        <v>32900000</v>
      </c>
      <c r="F28" s="105">
        <v>44938</v>
      </c>
      <c r="G28" s="105">
        <v>45181</v>
      </c>
    </row>
    <row r="29" spans="1:7" ht="45" x14ac:dyDescent="0.25">
      <c r="A29" s="46" t="s">
        <v>222</v>
      </c>
      <c r="B29" s="95" t="s">
        <v>4</v>
      </c>
      <c r="C29" s="96" t="s">
        <v>584</v>
      </c>
      <c r="D29" s="95" t="s">
        <v>10</v>
      </c>
      <c r="E29" s="101">
        <v>15880173</v>
      </c>
      <c r="F29" s="105" t="s">
        <v>585</v>
      </c>
      <c r="G29" s="105">
        <v>45260</v>
      </c>
    </row>
    <row r="30" spans="1:7" ht="90" x14ac:dyDescent="0.25">
      <c r="A30" s="94" t="s">
        <v>223</v>
      </c>
      <c r="B30" s="95" t="s">
        <v>4</v>
      </c>
      <c r="C30" s="96" t="s">
        <v>586</v>
      </c>
      <c r="D30" s="95" t="s">
        <v>310</v>
      </c>
      <c r="E30" s="101">
        <v>5353460</v>
      </c>
      <c r="F30" s="105">
        <v>44883</v>
      </c>
      <c r="G30" s="105">
        <v>44957</v>
      </c>
    </row>
    <row r="31" spans="1:7" ht="30" x14ac:dyDescent="0.25">
      <c r="A31" s="46" t="s">
        <v>224</v>
      </c>
      <c r="B31" s="95" t="s">
        <v>4</v>
      </c>
      <c r="C31" s="96" t="s">
        <v>587</v>
      </c>
      <c r="D31" s="95" t="s">
        <v>588</v>
      </c>
      <c r="E31" s="101">
        <v>23888360</v>
      </c>
      <c r="F31" s="105">
        <v>45007</v>
      </c>
      <c r="G31" s="105">
        <v>45138</v>
      </c>
    </row>
    <row r="32" spans="1:7" ht="45" x14ac:dyDescent="0.25">
      <c r="A32" s="46" t="s">
        <v>225</v>
      </c>
      <c r="B32" s="95" t="s">
        <v>4</v>
      </c>
      <c r="C32" s="96" t="s">
        <v>589</v>
      </c>
      <c r="D32" s="95" t="s">
        <v>336</v>
      </c>
      <c r="E32" s="101">
        <v>168880560</v>
      </c>
      <c r="F32" s="105">
        <v>45092</v>
      </c>
      <c r="G32" s="105">
        <v>45169</v>
      </c>
    </row>
    <row r="33" spans="1:7" ht="30" x14ac:dyDescent="0.25">
      <c r="A33" s="46" t="s">
        <v>226</v>
      </c>
      <c r="B33" s="95" t="s">
        <v>4</v>
      </c>
      <c r="C33" s="96" t="s">
        <v>590</v>
      </c>
      <c r="D33" s="95" t="s">
        <v>400</v>
      </c>
      <c r="E33" s="101">
        <v>48850000</v>
      </c>
      <c r="F33" s="105">
        <v>44938</v>
      </c>
      <c r="G33" s="107" t="s">
        <v>591</v>
      </c>
    </row>
    <row r="34" spans="1:7" ht="60" x14ac:dyDescent="0.25">
      <c r="A34" s="46" t="s">
        <v>227</v>
      </c>
      <c r="B34" s="95" t="s">
        <v>4</v>
      </c>
      <c r="C34" s="96" t="s">
        <v>592</v>
      </c>
      <c r="D34" s="95" t="s">
        <v>10</v>
      </c>
      <c r="E34" s="101">
        <v>104471136</v>
      </c>
      <c r="F34" s="105" t="s">
        <v>593</v>
      </c>
      <c r="G34" s="105">
        <v>45260</v>
      </c>
    </row>
    <row r="35" spans="1:7" ht="45" x14ac:dyDescent="0.25">
      <c r="A35" s="94" t="s">
        <v>228</v>
      </c>
      <c r="B35" s="95" t="s">
        <v>4</v>
      </c>
      <c r="C35" s="96" t="s">
        <v>594</v>
      </c>
      <c r="D35" s="95" t="s">
        <v>35</v>
      </c>
      <c r="E35" s="101">
        <v>16680000</v>
      </c>
      <c r="F35" s="105">
        <v>45096</v>
      </c>
      <c r="G35" s="105">
        <v>45138</v>
      </c>
    </row>
    <row r="36" spans="1:7" ht="150" x14ac:dyDescent="0.25">
      <c r="A36" s="46" t="s">
        <v>229</v>
      </c>
      <c r="B36" s="95" t="s">
        <v>4</v>
      </c>
      <c r="C36" s="96" t="s">
        <v>595</v>
      </c>
      <c r="D36" s="95" t="s">
        <v>596</v>
      </c>
      <c r="E36" s="101">
        <v>31670000</v>
      </c>
      <c r="F36" s="107"/>
      <c r="G36" s="109" t="s">
        <v>681</v>
      </c>
    </row>
    <row r="37" spans="1:7" ht="45" x14ac:dyDescent="0.25">
      <c r="A37" s="46" t="s">
        <v>230</v>
      </c>
      <c r="B37" s="95" t="s">
        <v>4</v>
      </c>
      <c r="C37" s="96" t="s">
        <v>597</v>
      </c>
      <c r="D37" s="95" t="s">
        <v>588</v>
      </c>
      <c r="E37" s="101">
        <v>99959205</v>
      </c>
      <c r="F37" s="105">
        <v>44987</v>
      </c>
      <c r="G37" s="105">
        <v>45107</v>
      </c>
    </row>
    <row r="38" spans="1:7" ht="45" x14ac:dyDescent="0.25">
      <c r="A38" s="46" t="s">
        <v>231</v>
      </c>
      <c r="B38" s="95" t="s">
        <v>4</v>
      </c>
      <c r="C38" s="96" t="s">
        <v>625</v>
      </c>
      <c r="D38" s="95" t="s">
        <v>336</v>
      </c>
      <c r="E38" s="101">
        <v>5628844</v>
      </c>
      <c r="F38" s="105">
        <v>45019</v>
      </c>
      <c r="G38" s="105">
        <v>45070</v>
      </c>
    </row>
    <row r="39" spans="1:7" ht="45" x14ac:dyDescent="0.25">
      <c r="A39" s="46" t="s">
        <v>232</v>
      </c>
      <c r="B39" s="95" t="s">
        <v>4</v>
      </c>
      <c r="C39" s="96" t="s">
        <v>626</v>
      </c>
      <c r="D39" s="95" t="s">
        <v>336</v>
      </c>
      <c r="E39" s="101">
        <v>192149204</v>
      </c>
      <c r="F39" s="105" t="s">
        <v>585</v>
      </c>
      <c r="G39" s="105">
        <v>45260</v>
      </c>
    </row>
    <row r="40" spans="1:7" ht="45" x14ac:dyDescent="0.25">
      <c r="A40" s="94" t="s">
        <v>233</v>
      </c>
      <c r="B40" s="95" t="s">
        <v>4</v>
      </c>
      <c r="C40" s="96" t="s">
        <v>627</v>
      </c>
      <c r="D40" s="95" t="s">
        <v>336</v>
      </c>
      <c r="E40" s="101">
        <v>346871093</v>
      </c>
      <c r="F40" s="105" t="s">
        <v>585</v>
      </c>
      <c r="G40" s="105">
        <v>45260</v>
      </c>
    </row>
    <row r="41" spans="1:7" ht="60" x14ac:dyDescent="0.25">
      <c r="A41" s="46" t="s">
        <v>234</v>
      </c>
      <c r="B41" s="95" t="s">
        <v>4</v>
      </c>
      <c r="C41" s="96" t="s">
        <v>628</v>
      </c>
      <c r="D41" s="95" t="s">
        <v>336</v>
      </c>
      <c r="E41" s="101">
        <v>415588524</v>
      </c>
      <c r="F41" s="105" t="s">
        <v>585</v>
      </c>
      <c r="G41" s="105">
        <v>45260</v>
      </c>
    </row>
    <row r="42" spans="1:7" ht="45" x14ac:dyDescent="0.25">
      <c r="A42" s="46" t="s">
        <v>235</v>
      </c>
      <c r="B42" s="95" t="s">
        <v>4</v>
      </c>
      <c r="C42" s="96" t="s">
        <v>629</v>
      </c>
      <c r="D42" s="95" t="s">
        <v>336</v>
      </c>
      <c r="E42" s="101">
        <v>606210770</v>
      </c>
      <c r="F42" s="105" t="s">
        <v>585</v>
      </c>
      <c r="G42" s="105">
        <v>45260</v>
      </c>
    </row>
    <row r="43" spans="1:7" ht="30" x14ac:dyDescent="0.25">
      <c r="A43" s="46" t="s">
        <v>236</v>
      </c>
      <c r="B43" s="95" t="s">
        <v>4</v>
      </c>
      <c r="C43" s="95" t="s">
        <v>617</v>
      </c>
      <c r="D43" s="95" t="s">
        <v>618</v>
      </c>
      <c r="E43" s="101">
        <v>26821213</v>
      </c>
      <c r="F43" s="107">
        <v>45153</v>
      </c>
      <c r="G43" s="107">
        <v>45260</v>
      </c>
    </row>
    <row r="44" spans="1:7" ht="30" x14ac:dyDescent="0.25">
      <c r="A44" s="46" t="s">
        <v>237</v>
      </c>
      <c r="B44" s="95" t="s">
        <v>4</v>
      </c>
      <c r="C44" s="96" t="s">
        <v>598</v>
      </c>
      <c r="D44" s="95" t="s">
        <v>10</v>
      </c>
      <c r="E44" s="101">
        <v>7289650</v>
      </c>
      <c r="F44" s="107">
        <v>45162</v>
      </c>
      <c r="G44" s="107">
        <v>45199</v>
      </c>
    </row>
    <row r="45" spans="1:7" ht="30" x14ac:dyDescent="0.25">
      <c r="A45" s="94" t="s">
        <v>238</v>
      </c>
      <c r="B45" s="95" t="s">
        <v>4</v>
      </c>
      <c r="C45" s="96" t="s">
        <v>599</v>
      </c>
      <c r="D45" s="95" t="s">
        <v>10</v>
      </c>
      <c r="E45" s="101">
        <v>53535020</v>
      </c>
      <c r="F45" s="107">
        <v>45135</v>
      </c>
      <c r="G45" s="107">
        <v>45260</v>
      </c>
    </row>
    <row r="46" spans="1:7" ht="45" x14ac:dyDescent="0.25">
      <c r="A46" s="46" t="s">
        <v>239</v>
      </c>
      <c r="B46" s="119" t="s">
        <v>657</v>
      </c>
      <c r="C46" s="96" t="s">
        <v>599</v>
      </c>
      <c r="D46" s="118" t="s">
        <v>10</v>
      </c>
      <c r="E46" s="101">
        <v>65376295</v>
      </c>
      <c r="F46" s="120" t="s">
        <v>682</v>
      </c>
      <c r="G46" s="107">
        <v>45260</v>
      </c>
    </row>
    <row r="47" spans="1:7" ht="60" x14ac:dyDescent="0.25">
      <c r="A47" s="46" t="s">
        <v>240</v>
      </c>
      <c r="B47" s="95" t="s">
        <v>4</v>
      </c>
      <c r="C47" s="96" t="s">
        <v>600</v>
      </c>
      <c r="D47" s="95" t="s">
        <v>24</v>
      </c>
      <c r="E47" s="101">
        <v>17983100</v>
      </c>
      <c r="F47" s="107">
        <v>45180</v>
      </c>
      <c r="G47" s="107" t="s">
        <v>155</v>
      </c>
    </row>
    <row r="48" spans="1:7" ht="30" x14ac:dyDescent="0.25">
      <c r="A48" s="46" t="s">
        <v>241</v>
      </c>
      <c r="B48" s="95" t="s">
        <v>4</v>
      </c>
      <c r="C48" s="96" t="s">
        <v>601</v>
      </c>
      <c r="D48" s="95" t="s">
        <v>10</v>
      </c>
      <c r="E48" s="101">
        <v>8915677</v>
      </c>
      <c r="F48" s="107">
        <v>45078</v>
      </c>
      <c r="G48" s="107">
        <v>45107</v>
      </c>
    </row>
    <row r="49" spans="1:7" ht="60" x14ac:dyDescent="0.25">
      <c r="A49" s="46" t="s">
        <v>242</v>
      </c>
      <c r="B49" s="95" t="s">
        <v>4</v>
      </c>
      <c r="C49" s="96" t="s">
        <v>602</v>
      </c>
      <c r="D49" s="95" t="s">
        <v>71</v>
      </c>
      <c r="E49" s="101">
        <v>36980000</v>
      </c>
      <c r="F49" s="108">
        <v>45170</v>
      </c>
      <c r="G49" s="108" t="s">
        <v>155</v>
      </c>
    </row>
    <row r="50" spans="1:7" ht="60" x14ac:dyDescent="0.25">
      <c r="A50" s="94" t="s">
        <v>243</v>
      </c>
      <c r="B50" s="119" t="s">
        <v>657</v>
      </c>
      <c r="C50" s="96" t="s">
        <v>602</v>
      </c>
      <c r="D50" s="95" t="s">
        <v>71</v>
      </c>
      <c r="E50" s="101">
        <v>52288875</v>
      </c>
      <c r="F50" s="108">
        <v>45238</v>
      </c>
      <c r="G50" s="108" t="s">
        <v>155</v>
      </c>
    </row>
    <row r="51" spans="1:7" ht="30" x14ac:dyDescent="0.25">
      <c r="A51" s="46" t="s">
        <v>244</v>
      </c>
      <c r="B51" s="95" t="s">
        <v>4</v>
      </c>
      <c r="C51" s="96" t="s">
        <v>603</v>
      </c>
      <c r="D51" s="95" t="s">
        <v>46</v>
      </c>
      <c r="E51" s="101">
        <v>8978000</v>
      </c>
      <c r="F51" s="107">
        <v>45143</v>
      </c>
      <c r="G51" s="107">
        <v>45214</v>
      </c>
    </row>
    <row r="52" spans="1:7" ht="90" x14ac:dyDescent="0.25">
      <c r="A52" s="46" t="s">
        <v>245</v>
      </c>
      <c r="B52" s="97" t="s">
        <v>333</v>
      </c>
      <c r="C52" s="96" t="s">
        <v>604</v>
      </c>
      <c r="D52" s="95" t="s">
        <v>310</v>
      </c>
      <c r="E52" s="101">
        <v>8069700</v>
      </c>
      <c r="F52" s="107">
        <v>45155</v>
      </c>
      <c r="G52" s="107">
        <v>45245</v>
      </c>
    </row>
    <row r="53" spans="1:7" ht="30" x14ac:dyDescent="0.25">
      <c r="A53" s="46" t="s">
        <v>246</v>
      </c>
      <c r="B53" s="97" t="s">
        <v>4</v>
      </c>
      <c r="C53" s="96" t="s">
        <v>605</v>
      </c>
      <c r="D53" s="95" t="s">
        <v>606</v>
      </c>
      <c r="E53" s="101">
        <v>6812569</v>
      </c>
      <c r="F53" s="107">
        <v>45084</v>
      </c>
      <c r="G53" s="107">
        <v>45091</v>
      </c>
    </row>
    <row r="54" spans="1:7" ht="30" x14ac:dyDescent="0.25">
      <c r="A54" s="46" t="s">
        <v>247</v>
      </c>
      <c r="B54" s="97" t="s">
        <v>333</v>
      </c>
      <c r="C54" s="96" t="s">
        <v>607</v>
      </c>
      <c r="D54" s="95" t="s">
        <v>608</v>
      </c>
      <c r="E54" s="101">
        <v>112738560</v>
      </c>
      <c r="F54" s="107">
        <v>45159</v>
      </c>
      <c r="G54" s="107">
        <v>45617</v>
      </c>
    </row>
    <row r="55" spans="1:7" ht="30" x14ac:dyDescent="0.25">
      <c r="A55" s="94" t="s">
        <v>248</v>
      </c>
      <c r="B55" s="97" t="s">
        <v>4</v>
      </c>
      <c r="C55" s="96" t="s">
        <v>609</v>
      </c>
      <c r="D55" s="95" t="s">
        <v>35</v>
      </c>
      <c r="E55" s="101">
        <v>5937120</v>
      </c>
      <c r="F55" s="107">
        <v>45050</v>
      </c>
      <c r="G55" s="107">
        <v>45077</v>
      </c>
    </row>
    <row r="56" spans="1:7" ht="45" x14ac:dyDescent="0.25">
      <c r="A56" s="46" t="s">
        <v>249</v>
      </c>
      <c r="B56" s="97" t="s">
        <v>333</v>
      </c>
      <c r="C56" s="96" t="s">
        <v>610</v>
      </c>
      <c r="D56" s="95" t="s">
        <v>310</v>
      </c>
      <c r="E56" s="101">
        <v>15375620</v>
      </c>
      <c r="F56" s="107">
        <v>45170</v>
      </c>
      <c r="G56" s="107">
        <v>45291</v>
      </c>
    </row>
    <row r="57" spans="1:7" ht="60" x14ac:dyDescent="0.25">
      <c r="A57" s="46" t="s">
        <v>250</v>
      </c>
      <c r="B57" s="97" t="s">
        <v>4</v>
      </c>
      <c r="C57" s="96" t="s">
        <v>611</v>
      </c>
      <c r="D57" s="95" t="s">
        <v>21</v>
      </c>
      <c r="E57" s="101">
        <v>32610880</v>
      </c>
      <c r="F57" s="109" t="s">
        <v>623</v>
      </c>
      <c r="G57" s="109" t="s">
        <v>624</v>
      </c>
    </row>
    <row r="58" spans="1:7" ht="30" x14ac:dyDescent="0.25">
      <c r="A58" s="46" t="s">
        <v>251</v>
      </c>
      <c r="B58" s="97" t="s">
        <v>4</v>
      </c>
      <c r="C58" s="96" t="s">
        <v>612</v>
      </c>
      <c r="D58" s="95" t="s">
        <v>161</v>
      </c>
      <c r="E58" s="101">
        <v>30990000</v>
      </c>
      <c r="F58" s="107">
        <v>45154</v>
      </c>
      <c r="G58" s="107">
        <v>45307</v>
      </c>
    </row>
    <row r="59" spans="1:7" ht="30" x14ac:dyDescent="0.25">
      <c r="A59" s="46" t="s">
        <v>252</v>
      </c>
      <c r="B59" s="97" t="s">
        <v>4</v>
      </c>
      <c r="C59" s="96" t="s">
        <v>613</v>
      </c>
      <c r="D59" s="95" t="s">
        <v>614</v>
      </c>
      <c r="E59" s="101">
        <v>5694313</v>
      </c>
      <c r="F59" s="107">
        <v>45173</v>
      </c>
      <c r="G59" s="107">
        <v>45245</v>
      </c>
    </row>
    <row r="60" spans="1:7" ht="30" x14ac:dyDescent="0.25">
      <c r="A60" s="94" t="s">
        <v>253</v>
      </c>
      <c r="B60" s="99" t="s">
        <v>622</v>
      </c>
      <c r="C60" s="96" t="s">
        <v>615</v>
      </c>
      <c r="D60" s="95" t="s">
        <v>616</v>
      </c>
      <c r="E60" s="101">
        <v>10730000</v>
      </c>
      <c r="F60" s="108">
        <v>45132</v>
      </c>
      <c r="G60" s="108">
        <v>45169</v>
      </c>
    </row>
    <row r="61" spans="1:7" ht="30" x14ac:dyDescent="0.25">
      <c r="A61" s="46" t="s">
        <v>254</v>
      </c>
      <c r="B61" s="100" t="s">
        <v>548</v>
      </c>
      <c r="C61" s="96" t="s">
        <v>619</v>
      </c>
      <c r="D61" s="95" t="s">
        <v>407</v>
      </c>
      <c r="E61" s="101">
        <v>5600000</v>
      </c>
      <c r="F61" s="110">
        <v>45139</v>
      </c>
      <c r="G61" s="110">
        <v>45504</v>
      </c>
    </row>
    <row r="62" spans="1:7" ht="30" x14ac:dyDescent="0.25">
      <c r="A62" s="46" t="s">
        <v>255</v>
      </c>
      <c r="B62" s="100" t="s">
        <v>548</v>
      </c>
      <c r="C62" s="96" t="s">
        <v>620</v>
      </c>
      <c r="D62" s="95" t="s">
        <v>407</v>
      </c>
      <c r="E62" s="101">
        <v>12703700</v>
      </c>
      <c r="F62" s="111">
        <v>45139</v>
      </c>
      <c r="G62" s="111">
        <v>45504</v>
      </c>
    </row>
    <row r="63" spans="1:7" ht="30" x14ac:dyDescent="0.25">
      <c r="A63" s="46" t="s">
        <v>256</v>
      </c>
      <c r="B63" s="100" t="s">
        <v>548</v>
      </c>
      <c r="C63" s="96" t="s">
        <v>621</v>
      </c>
      <c r="D63" s="95" t="s">
        <v>407</v>
      </c>
      <c r="E63" s="101">
        <v>14639191</v>
      </c>
      <c r="F63" s="111">
        <v>45139</v>
      </c>
      <c r="G63" s="111">
        <v>45504</v>
      </c>
    </row>
    <row r="64" spans="1:7" ht="45" x14ac:dyDescent="0.25">
      <c r="A64" s="46" t="s">
        <v>448</v>
      </c>
      <c r="B64" s="100" t="s">
        <v>4</v>
      </c>
      <c r="C64" s="96" t="s">
        <v>632</v>
      </c>
      <c r="D64" s="95" t="s">
        <v>10</v>
      </c>
      <c r="E64" s="101">
        <v>19144280</v>
      </c>
      <c r="F64" s="111">
        <v>45265</v>
      </c>
      <c r="G64" s="111">
        <v>45280</v>
      </c>
    </row>
    <row r="65" spans="1:7" ht="30" x14ac:dyDescent="0.25">
      <c r="A65" s="94" t="s">
        <v>449</v>
      </c>
      <c r="B65" s="100" t="s">
        <v>4</v>
      </c>
      <c r="C65" s="96" t="s">
        <v>633</v>
      </c>
      <c r="D65" s="95" t="s">
        <v>24</v>
      </c>
      <c r="E65" s="101">
        <v>7404200</v>
      </c>
      <c r="F65" s="111">
        <v>45230</v>
      </c>
      <c r="G65" s="111">
        <v>45280</v>
      </c>
    </row>
    <row r="66" spans="1:7" ht="30" x14ac:dyDescent="0.25">
      <c r="A66" s="46" t="s">
        <v>450</v>
      </c>
      <c r="B66" s="100" t="s">
        <v>4</v>
      </c>
      <c r="C66" s="96" t="s">
        <v>634</v>
      </c>
      <c r="D66" s="95" t="s">
        <v>71</v>
      </c>
      <c r="E66" s="101">
        <v>14992348</v>
      </c>
      <c r="F66" s="111">
        <v>45232</v>
      </c>
      <c r="G66" s="111">
        <v>45280</v>
      </c>
    </row>
    <row r="67" spans="1:7" ht="30" x14ac:dyDescent="0.25">
      <c r="A67" s="46" t="s">
        <v>451</v>
      </c>
      <c r="B67" s="100" t="s">
        <v>4</v>
      </c>
      <c r="C67" s="96" t="s">
        <v>635</v>
      </c>
      <c r="D67" s="95" t="s">
        <v>71</v>
      </c>
      <c r="E67" s="101">
        <v>7001316</v>
      </c>
      <c r="F67" s="111">
        <v>45259</v>
      </c>
      <c r="G67" s="111">
        <v>45280</v>
      </c>
    </row>
    <row r="68" spans="1:7" ht="60" x14ac:dyDescent="0.25">
      <c r="A68" s="46" t="s">
        <v>452</v>
      </c>
      <c r="B68" s="100" t="s">
        <v>4</v>
      </c>
      <c r="C68" s="96" t="s">
        <v>636</v>
      </c>
      <c r="D68" s="95" t="s">
        <v>637</v>
      </c>
      <c r="E68" s="101">
        <v>6733407</v>
      </c>
      <c r="F68" s="111">
        <v>45069</v>
      </c>
      <c r="G68" s="111">
        <v>45230</v>
      </c>
    </row>
    <row r="69" spans="1:7" ht="30" x14ac:dyDescent="0.25">
      <c r="A69" s="46" t="s">
        <v>453</v>
      </c>
      <c r="B69" s="100" t="s">
        <v>4</v>
      </c>
      <c r="C69" s="96" t="s">
        <v>638</v>
      </c>
      <c r="D69" s="95" t="s">
        <v>10</v>
      </c>
      <c r="E69" s="101">
        <v>9875265</v>
      </c>
      <c r="F69" s="111">
        <v>45240</v>
      </c>
      <c r="G69" s="111">
        <v>45260</v>
      </c>
    </row>
    <row r="70" spans="1:7" ht="30" x14ac:dyDescent="0.25">
      <c r="A70" s="94" t="s">
        <v>664</v>
      </c>
      <c r="B70" s="100" t="s">
        <v>4</v>
      </c>
      <c r="C70" s="96" t="s">
        <v>639</v>
      </c>
      <c r="D70" s="95" t="s">
        <v>640</v>
      </c>
      <c r="E70" s="101">
        <v>8679125</v>
      </c>
      <c r="F70" s="111">
        <v>45240</v>
      </c>
      <c r="G70" s="111">
        <v>45260</v>
      </c>
    </row>
    <row r="71" spans="1:7" ht="30" x14ac:dyDescent="0.25">
      <c r="A71" s="46" t="s">
        <v>665</v>
      </c>
      <c r="B71" s="100" t="s">
        <v>4</v>
      </c>
      <c r="C71" s="96" t="s">
        <v>641</v>
      </c>
      <c r="D71" s="95" t="s">
        <v>71</v>
      </c>
      <c r="E71" s="101">
        <v>10995036</v>
      </c>
      <c r="F71" s="111">
        <v>45260</v>
      </c>
      <c r="G71" s="111">
        <v>45280</v>
      </c>
    </row>
    <row r="72" spans="1:7" ht="30" x14ac:dyDescent="0.25">
      <c r="A72" s="46" t="s">
        <v>666</v>
      </c>
      <c r="B72" s="100" t="s">
        <v>4</v>
      </c>
      <c r="C72" s="96" t="s">
        <v>642</v>
      </c>
      <c r="D72" s="95" t="s">
        <v>10</v>
      </c>
      <c r="E72" s="101">
        <v>240455050</v>
      </c>
      <c r="F72" s="111">
        <v>45142</v>
      </c>
      <c r="G72" s="111">
        <v>45260</v>
      </c>
    </row>
    <row r="73" spans="1:7" ht="30" x14ac:dyDescent="0.25">
      <c r="A73" s="46" t="s">
        <v>667</v>
      </c>
      <c r="B73" s="100" t="s">
        <v>4</v>
      </c>
      <c r="C73" s="96" t="s">
        <v>643</v>
      </c>
      <c r="D73" s="95" t="s">
        <v>38</v>
      </c>
      <c r="E73" s="101">
        <v>15616000</v>
      </c>
      <c r="F73" s="111">
        <v>45215</v>
      </c>
      <c r="G73" s="111">
        <v>45291</v>
      </c>
    </row>
    <row r="74" spans="1:7" ht="45" x14ac:dyDescent="0.25">
      <c r="A74" s="46" t="s">
        <v>668</v>
      </c>
      <c r="B74" s="100" t="s">
        <v>4</v>
      </c>
      <c r="C74" s="96" t="s">
        <v>644</v>
      </c>
      <c r="D74" s="95" t="s">
        <v>645</v>
      </c>
      <c r="E74" s="101">
        <v>5616965</v>
      </c>
      <c r="F74" s="111">
        <v>45189</v>
      </c>
      <c r="G74" s="111">
        <v>45230</v>
      </c>
    </row>
    <row r="75" spans="1:7" ht="30" x14ac:dyDescent="0.25">
      <c r="A75" s="94" t="s">
        <v>669</v>
      </c>
      <c r="B75" s="100" t="s">
        <v>4</v>
      </c>
      <c r="C75" s="96" t="s">
        <v>646</v>
      </c>
      <c r="D75" s="95" t="s">
        <v>35</v>
      </c>
      <c r="E75" s="101">
        <v>12450000</v>
      </c>
      <c r="F75" s="111">
        <v>45250</v>
      </c>
      <c r="G75" s="111">
        <v>45280</v>
      </c>
    </row>
    <row r="76" spans="1:7" ht="30" x14ac:dyDescent="0.25">
      <c r="A76" s="46" t="s">
        <v>670</v>
      </c>
      <c r="B76" s="100" t="s">
        <v>4</v>
      </c>
      <c r="C76" s="121" t="s">
        <v>684</v>
      </c>
      <c r="D76" s="95" t="s">
        <v>21</v>
      </c>
      <c r="E76" s="101">
        <v>9629428</v>
      </c>
      <c r="F76" s="111">
        <v>45194</v>
      </c>
      <c r="G76" s="111">
        <v>45215</v>
      </c>
    </row>
    <row r="77" spans="1:7" ht="45" x14ac:dyDescent="0.25">
      <c r="A77" s="46" t="s">
        <v>671</v>
      </c>
      <c r="B77" s="100" t="s">
        <v>504</v>
      </c>
      <c r="C77" s="96" t="s">
        <v>647</v>
      </c>
      <c r="D77" s="95" t="s">
        <v>648</v>
      </c>
      <c r="E77" s="101">
        <v>11400000</v>
      </c>
      <c r="F77" s="111">
        <v>45184</v>
      </c>
      <c r="G77" s="111">
        <v>45275</v>
      </c>
    </row>
    <row r="78" spans="1:7" ht="30" x14ac:dyDescent="0.25">
      <c r="A78" s="46" t="s">
        <v>672</v>
      </c>
      <c r="B78" s="100" t="s">
        <v>333</v>
      </c>
      <c r="C78" s="96" t="s">
        <v>649</v>
      </c>
      <c r="D78" s="95" t="s">
        <v>616</v>
      </c>
      <c r="E78" s="101">
        <v>9930000</v>
      </c>
      <c r="F78" s="111">
        <v>45257</v>
      </c>
      <c r="G78" s="111">
        <v>45382</v>
      </c>
    </row>
    <row r="79" spans="1:7" ht="30" x14ac:dyDescent="0.25">
      <c r="A79" s="46" t="s">
        <v>673</v>
      </c>
      <c r="B79" s="100" t="s">
        <v>333</v>
      </c>
      <c r="C79" s="96" t="s">
        <v>650</v>
      </c>
      <c r="D79" s="95" t="s">
        <v>616</v>
      </c>
      <c r="E79" s="101">
        <v>9200000</v>
      </c>
      <c r="F79" s="111">
        <v>45257</v>
      </c>
      <c r="G79" s="111">
        <v>45382</v>
      </c>
    </row>
    <row r="80" spans="1:7" ht="30" x14ac:dyDescent="0.25">
      <c r="A80" s="94" t="s">
        <v>674</v>
      </c>
      <c r="B80" s="100" t="s">
        <v>333</v>
      </c>
      <c r="C80" s="96" t="s">
        <v>651</v>
      </c>
      <c r="D80" s="95" t="s">
        <v>616</v>
      </c>
      <c r="E80" s="101">
        <v>15530000</v>
      </c>
      <c r="F80" s="111">
        <v>45257</v>
      </c>
      <c r="G80" s="111">
        <v>45382</v>
      </c>
    </row>
    <row r="81" spans="1:7" ht="30" x14ac:dyDescent="0.25">
      <c r="A81" s="46" t="s">
        <v>675</v>
      </c>
      <c r="B81" s="100" t="s">
        <v>4</v>
      </c>
      <c r="C81" s="96" t="s">
        <v>652</v>
      </c>
      <c r="D81" s="95" t="s">
        <v>10</v>
      </c>
      <c r="E81" s="101">
        <v>22295352</v>
      </c>
      <c r="F81" s="111">
        <v>45224</v>
      </c>
      <c r="G81" s="111" t="s">
        <v>653</v>
      </c>
    </row>
    <row r="82" spans="1:7" ht="45" x14ac:dyDescent="0.25">
      <c r="A82" s="46" t="s">
        <v>676</v>
      </c>
      <c r="B82" s="100" t="s">
        <v>4</v>
      </c>
      <c r="C82" s="96" t="s">
        <v>654</v>
      </c>
      <c r="D82" s="95" t="s">
        <v>10</v>
      </c>
      <c r="E82" s="101">
        <v>18579340</v>
      </c>
      <c r="F82" s="111">
        <v>45265</v>
      </c>
      <c r="G82" s="111">
        <v>45280</v>
      </c>
    </row>
    <row r="83" spans="1:7" ht="30" x14ac:dyDescent="0.25">
      <c r="A83" s="46" t="s">
        <v>677</v>
      </c>
      <c r="B83" s="100" t="s">
        <v>548</v>
      </c>
      <c r="C83" s="96" t="s">
        <v>658</v>
      </c>
      <c r="D83" s="95" t="s">
        <v>659</v>
      </c>
      <c r="E83" s="101" t="s">
        <v>660</v>
      </c>
      <c r="F83" s="111">
        <v>45211</v>
      </c>
      <c r="G83" s="111">
        <v>45577</v>
      </c>
    </row>
    <row r="84" spans="1:7" ht="30" x14ac:dyDescent="0.25">
      <c r="A84" s="46" t="s">
        <v>678</v>
      </c>
      <c r="B84" s="100" t="s">
        <v>548</v>
      </c>
      <c r="C84" s="96" t="s">
        <v>661</v>
      </c>
      <c r="D84" s="95" t="s">
        <v>662</v>
      </c>
      <c r="E84" s="101" t="s">
        <v>663</v>
      </c>
      <c r="F84" s="111">
        <v>45230</v>
      </c>
      <c r="G84" s="111">
        <v>45961</v>
      </c>
    </row>
    <row r="85" spans="1:7" ht="30" x14ac:dyDescent="0.25">
      <c r="A85" s="94" t="s">
        <v>679</v>
      </c>
      <c r="B85" s="100" t="s">
        <v>548</v>
      </c>
      <c r="C85" s="96" t="s">
        <v>655</v>
      </c>
      <c r="D85" s="95" t="s">
        <v>571</v>
      </c>
      <c r="E85" s="101">
        <v>41872900</v>
      </c>
      <c r="F85" s="111">
        <v>45264</v>
      </c>
      <c r="G85" s="111">
        <v>45447</v>
      </c>
    </row>
    <row r="86" spans="1:7" ht="30" x14ac:dyDescent="0.25">
      <c r="A86" s="46" t="s">
        <v>680</v>
      </c>
      <c r="B86" s="100" t="s">
        <v>548</v>
      </c>
      <c r="C86" s="96" t="s">
        <v>656</v>
      </c>
      <c r="D86" s="95" t="s">
        <v>571</v>
      </c>
      <c r="E86" s="101">
        <v>7215000</v>
      </c>
      <c r="F86" s="111">
        <v>45280</v>
      </c>
      <c r="G86" s="111">
        <v>45412</v>
      </c>
    </row>
    <row r="87" spans="1:7" ht="30" x14ac:dyDescent="0.25">
      <c r="A87" s="46" t="s">
        <v>739</v>
      </c>
      <c r="B87" s="100" t="s">
        <v>4</v>
      </c>
      <c r="C87" s="96" t="s">
        <v>410</v>
      </c>
      <c r="D87" s="95" t="s">
        <v>384</v>
      </c>
      <c r="E87" s="101">
        <v>234231700</v>
      </c>
      <c r="F87" s="111">
        <v>42352</v>
      </c>
      <c r="G87" s="111" t="s">
        <v>372</v>
      </c>
    </row>
    <row r="88" spans="1:7" ht="30" x14ac:dyDescent="0.25">
      <c r="A88" s="94" t="s">
        <v>740</v>
      </c>
      <c r="B88" s="100" t="s">
        <v>4</v>
      </c>
      <c r="C88" s="96" t="s">
        <v>411</v>
      </c>
      <c r="D88" s="95" t="s">
        <v>384</v>
      </c>
      <c r="E88" s="101">
        <v>14952655</v>
      </c>
      <c r="F88" s="111">
        <v>42691</v>
      </c>
      <c r="G88" s="111" t="s">
        <v>372</v>
      </c>
    </row>
    <row r="89" spans="1:7" ht="60" x14ac:dyDescent="0.25">
      <c r="A89" s="46" t="s">
        <v>741</v>
      </c>
      <c r="B89" s="100" t="s">
        <v>4</v>
      </c>
      <c r="C89" s="96" t="s">
        <v>383</v>
      </c>
      <c r="D89" s="95" t="s">
        <v>384</v>
      </c>
      <c r="E89" s="101">
        <v>43278975</v>
      </c>
      <c r="F89" s="111">
        <v>44925</v>
      </c>
      <c r="G89" s="111" t="s">
        <v>372</v>
      </c>
    </row>
    <row r="90" spans="1:7" ht="30" x14ac:dyDescent="0.25">
      <c r="A90" s="46" t="s">
        <v>742</v>
      </c>
      <c r="B90" s="100" t="s">
        <v>4</v>
      </c>
      <c r="C90" s="96" t="s">
        <v>360</v>
      </c>
      <c r="D90" s="95" t="s">
        <v>361</v>
      </c>
      <c r="E90" s="101">
        <v>6505560</v>
      </c>
      <c r="F90" s="111">
        <v>44742</v>
      </c>
      <c r="G90" s="111">
        <v>45107</v>
      </c>
    </row>
    <row r="91" spans="1:7" ht="30" x14ac:dyDescent="0.25">
      <c r="A91" s="94" t="s">
        <v>743</v>
      </c>
      <c r="B91" s="100" t="s">
        <v>4</v>
      </c>
      <c r="C91" s="96" t="s">
        <v>360</v>
      </c>
      <c r="D91" s="95" t="s">
        <v>361</v>
      </c>
      <c r="E91" s="101">
        <v>7243500</v>
      </c>
      <c r="F91" s="111">
        <v>45107</v>
      </c>
      <c r="G91" s="111">
        <v>45473</v>
      </c>
    </row>
    <row r="92" spans="1:7" ht="30" x14ac:dyDescent="0.25">
      <c r="A92" s="46" t="s">
        <v>744</v>
      </c>
      <c r="B92" s="100" t="s">
        <v>4</v>
      </c>
      <c r="C92" s="96" t="s">
        <v>362</v>
      </c>
      <c r="D92" s="95" t="s">
        <v>361</v>
      </c>
      <c r="E92" s="101">
        <v>12991530</v>
      </c>
      <c r="F92" s="111">
        <v>44742</v>
      </c>
      <c r="G92" s="111">
        <v>45107</v>
      </c>
    </row>
    <row r="93" spans="1:7" ht="30" x14ac:dyDescent="0.25">
      <c r="A93" s="46" t="s">
        <v>745</v>
      </c>
      <c r="B93" s="100" t="s">
        <v>4</v>
      </c>
      <c r="C93" s="96" t="s">
        <v>362</v>
      </c>
      <c r="D93" s="95" t="s">
        <v>361</v>
      </c>
      <c r="E93" s="101">
        <v>14244498</v>
      </c>
      <c r="F93" s="111">
        <v>45107</v>
      </c>
      <c r="G93" s="111">
        <v>45473</v>
      </c>
    </row>
    <row r="94" spans="1:7" x14ac:dyDescent="0.25">
      <c r="A94" s="94" t="s">
        <v>746</v>
      </c>
      <c r="B94" s="100" t="s">
        <v>390</v>
      </c>
      <c r="C94" s="96" t="s">
        <v>417</v>
      </c>
      <c r="D94" s="95" t="s">
        <v>418</v>
      </c>
      <c r="E94" s="101">
        <f>10370670*0+10377670</f>
        <v>10377670</v>
      </c>
      <c r="F94" s="111">
        <v>42064</v>
      </c>
      <c r="G94" s="111" t="s">
        <v>372</v>
      </c>
    </row>
    <row r="95" spans="1:7" ht="45" x14ac:dyDescent="0.25">
      <c r="A95" s="46" t="s">
        <v>747</v>
      </c>
      <c r="B95" s="100" t="s">
        <v>4</v>
      </c>
      <c r="C95" s="96" t="s">
        <v>712</v>
      </c>
      <c r="D95" s="95" t="s">
        <v>713</v>
      </c>
      <c r="E95" s="101">
        <v>5643000</v>
      </c>
      <c r="F95" s="111">
        <v>45034</v>
      </c>
      <c r="G95" s="111">
        <v>45190</v>
      </c>
    </row>
    <row r="96" spans="1:7" ht="60" x14ac:dyDescent="0.25">
      <c r="A96" s="46" t="s">
        <v>748</v>
      </c>
      <c r="B96" s="100" t="s">
        <v>412</v>
      </c>
      <c r="C96" s="96" t="s">
        <v>412</v>
      </c>
      <c r="D96" s="95" t="s">
        <v>413</v>
      </c>
      <c r="E96" s="101">
        <v>19844038</v>
      </c>
      <c r="F96" s="111">
        <v>37097</v>
      </c>
      <c r="G96" s="111" t="s">
        <v>372</v>
      </c>
    </row>
    <row r="97" spans="1:7" ht="30" x14ac:dyDescent="0.25">
      <c r="A97" s="94" t="s">
        <v>749</v>
      </c>
      <c r="B97" s="100" t="s">
        <v>387</v>
      </c>
      <c r="C97" s="96" t="s">
        <v>388</v>
      </c>
      <c r="D97" s="95" t="s">
        <v>389</v>
      </c>
      <c r="E97" s="101">
        <v>130968000</v>
      </c>
      <c r="F97" s="111">
        <v>43495</v>
      </c>
      <c r="G97" s="111" t="s">
        <v>372</v>
      </c>
    </row>
    <row r="98" spans="1:7" ht="30" x14ac:dyDescent="0.25">
      <c r="A98" s="46" t="s">
        <v>750</v>
      </c>
      <c r="B98" s="100" t="s">
        <v>714</v>
      </c>
      <c r="C98" s="96" t="s">
        <v>714</v>
      </c>
      <c r="D98" s="95" t="s">
        <v>389</v>
      </c>
      <c r="E98" s="101">
        <v>7121974</v>
      </c>
      <c r="F98" s="111" t="s">
        <v>715</v>
      </c>
      <c r="G98" s="111" t="s">
        <v>372</v>
      </c>
    </row>
    <row r="99" spans="1:7" ht="30" x14ac:dyDescent="0.25">
      <c r="A99" s="46" t="s">
        <v>751</v>
      </c>
      <c r="B99" s="100" t="s">
        <v>4</v>
      </c>
      <c r="C99" s="96" t="s">
        <v>716</v>
      </c>
      <c r="D99" s="95" t="s">
        <v>386</v>
      </c>
      <c r="E99" s="101">
        <v>7039090</v>
      </c>
      <c r="F99" s="111">
        <v>43921</v>
      </c>
      <c r="G99" s="111" t="s">
        <v>372</v>
      </c>
    </row>
    <row r="100" spans="1:7" ht="30" x14ac:dyDescent="0.25">
      <c r="A100" s="94" t="s">
        <v>752</v>
      </c>
      <c r="B100" s="100" t="s">
        <v>352</v>
      </c>
      <c r="C100" s="96" t="s">
        <v>427</v>
      </c>
      <c r="D100" s="95" t="s">
        <v>423</v>
      </c>
      <c r="E100" s="101">
        <v>5722716</v>
      </c>
      <c r="F100" s="111">
        <v>39783</v>
      </c>
      <c r="G100" s="111" t="s">
        <v>372</v>
      </c>
    </row>
    <row r="101" spans="1:7" x14ac:dyDescent="0.25">
      <c r="A101" s="46" t="s">
        <v>753</v>
      </c>
      <c r="B101" s="100" t="s">
        <v>390</v>
      </c>
      <c r="C101" s="96" t="s">
        <v>717</v>
      </c>
      <c r="D101" s="95" t="s">
        <v>423</v>
      </c>
      <c r="E101" s="101">
        <v>8100000</v>
      </c>
      <c r="F101" s="111">
        <v>44901</v>
      </c>
      <c r="G101" s="111">
        <v>46711</v>
      </c>
    </row>
    <row r="102" spans="1:7" ht="30" x14ac:dyDescent="0.25">
      <c r="A102" s="46" t="s">
        <v>754</v>
      </c>
      <c r="B102" s="100" t="s">
        <v>4</v>
      </c>
      <c r="C102" s="96" t="s">
        <v>718</v>
      </c>
      <c r="D102" s="95" t="s">
        <v>719</v>
      </c>
      <c r="E102" s="101">
        <v>5400000</v>
      </c>
      <c r="F102" s="111">
        <v>38626</v>
      </c>
      <c r="G102" s="111" t="s">
        <v>372</v>
      </c>
    </row>
    <row r="103" spans="1:7" ht="30" x14ac:dyDescent="0.25">
      <c r="A103" s="94" t="s">
        <v>755</v>
      </c>
      <c r="B103" s="100" t="s">
        <v>352</v>
      </c>
      <c r="C103" s="96" t="s">
        <v>353</v>
      </c>
      <c r="D103" s="95" t="s">
        <v>354</v>
      </c>
      <c r="E103" s="101">
        <v>11116680</v>
      </c>
      <c r="F103" s="111">
        <v>44652</v>
      </c>
      <c r="G103" s="111">
        <v>46477</v>
      </c>
    </row>
    <row r="104" spans="1:7" ht="30" x14ac:dyDescent="0.25">
      <c r="A104" s="46" t="s">
        <v>756</v>
      </c>
      <c r="B104" s="100" t="s">
        <v>352</v>
      </c>
      <c r="C104" s="96" t="s">
        <v>393</v>
      </c>
      <c r="D104" s="95" t="s">
        <v>354</v>
      </c>
      <c r="E104" s="101">
        <v>101968551</v>
      </c>
      <c r="F104" s="111">
        <v>42737</v>
      </c>
      <c r="G104" s="111">
        <v>46022</v>
      </c>
    </row>
    <row r="105" spans="1:7" ht="30" x14ac:dyDescent="0.25">
      <c r="A105" s="46" t="s">
        <v>757</v>
      </c>
      <c r="B105" s="100" t="s">
        <v>352</v>
      </c>
      <c r="C105" s="96" t="s">
        <v>355</v>
      </c>
      <c r="D105" s="95" t="s">
        <v>354</v>
      </c>
      <c r="E105" s="101">
        <v>70586664</v>
      </c>
      <c r="F105" s="111">
        <v>44651</v>
      </c>
      <c r="G105" s="111">
        <v>46477</v>
      </c>
    </row>
    <row r="106" spans="1:7" ht="30" x14ac:dyDescent="0.25">
      <c r="A106" s="94" t="s">
        <v>758</v>
      </c>
      <c r="B106" s="100" t="s">
        <v>720</v>
      </c>
      <c r="C106" s="96" t="s">
        <v>721</v>
      </c>
      <c r="D106" s="95" t="s">
        <v>722</v>
      </c>
      <c r="E106" s="101">
        <v>5527185</v>
      </c>
      <c r="F106" s="111">
        <v>43850</v>
      </c>
      <c r="G106" s="111" t="s">
        <v>372</v>
      </c>
    </row>
    <row r="107" spans="1:7" ht="30" x14ac:dyDescent="0.25">
      <c r="A107" s="46" t="s">
        <v>759</v>
      </c>
      <c r="B107" s="100" t="s">
        <v>4</v>
      </c>
      <c r="C107" s="96" t="s">
        <v>723</v>
      </c>
      <c r="D107" s="95" t="s">
        <v>724</v>
      </c>
      <c r="E107" s="101">
        <v>8681798</v>
      </c>
      <c r="F107" s="111">
        <v>45065</v>
      </c>
      <c r="G107" s="111">
        <v>45199</v>
      </c>
    </row>
    <row r="108" spans="1:7" ht="45" x14ac:dyDescent="0.25">
      <c r="A108" s="46" t="s">
        <v>760</v>
      </c>
      <c r="B108" s="100" t="s">
        <v>4</v>
      </c>
      <c r="C108" s="96" t="s">
        <v>725</v>
      </c>
      <c r="D108" s="95" t="s">
        <v>726</v>
      </c>
      <c r="E108" s="101">
        <v>7644000</v>
      </c>
      <c r="F108" s="111">
        <v>45190</v>
      </c>
      <c r="G108" s="111">
        <v>45199</v>
      </c>
    </row>
    <row r="109" spans="1:7" ht="45" x14ac:dyDescent="0.25">
      <c r="A109" s="94" t="s">
        <v>761</v>
      </c>
      <c r="B109" s="100" t="s">
        <v>4</v>
      </c>
      <c r="C109" s="96" t="s">
        <v>725</v>
      </c>
      <c r="D109" s="95" t="s">
        <v>726</v>
      </c>
      <c r="E109" s="101">
        <v>9800000</v>
      </c>
      <c r="F109" s="111">
        <v>45209</v>
      </c>
      <c r="G109" s="111">
        <v>45214</v>
      </c>
    </row>
    <row r="110" spans="1:7" ht="30" x14ac:dyDescent="0.25">
      <c r="A110" s="46" t="s">
        <v>762</v>
      </c>
      <c r="B110" s="100" t="s">
        <v>4</v>
      </c>
      <c r="C110" s="96" t="s">
        <v>350</v>
      </c>
      <c r="D110" s="95" t="s">
        <v>351</v>
      </c>
      <c r="E110" s="101">
        <v>45103244</v>
      </c>
      <c r="F110" s="111">
        <v>44788</v>
      </c>
      <c r="G110" s="111">
        <v>45153</v>
      </c>
    </row>
    <row r="111" spans="1:7" ht="30" x14ac:dyDescent="0.25">
      <c r="A111" s="46" t="s">
        <v>763</v>
      </c>
      <c r="B111" s="100" t="s">
        <v>4</v>
      </c>
      <c r="C111" s="96" t="s">
        <v>350</v>
      </c>
      <c r="D111" s="95" t="s">
        <v>351</v>
      </c>
      <c r="E111" s="101">
        <v>22497570</v>
      </c>
      <c r="F111" s="111">
        <v>45180</v>
      </c>
      <c r="G111" s="111">
        <v>45546</v>
      </c>
    </row>
    <row r="112" spans="1:7" ht="30" x14ac:dyDescent="0.25">
      <c r="A112" s="94" t="s">
        <v>764</v>
      </c>
      <c r="B112" s="100" t="s">
        <v>414</v>
      </c>
      <c r="C112" s="96" t="s">
        <v>415</v>
      </c>
      <c r="D112" s="95" t="s">
        <v>416</v>
      </c>
      <c r="E112" s="101">
        <v>43126909</v>
      </c>
      <c r="F112" s="111" t="s">
        <v>727</v>
      </c>
      <c r="G112" s="111" t="s">
        <v>728</v>
      </c>
    </row>
    <row r="113" spans="1:7" ht="30" x14ac:dyDescent="0.25">
      <c r="A113" s="46" t="s">
        <v>765</v>
      </c>
      <c r="B113" s="100" t="s">
        <v>394</v>
      </c>
      <c r="C113" s="96" t="s">
        <v>395</v>
      </c>
      <c r="D113" s="95" t="s">
        <v>396</v>
      </c>
      <c r="E113" s="101">
        <v>13073467</v>
      </c>
      <c r="F113" s="111">
        <v>44551</v>
      </c>
      <c r="G113" s="111">
        <v>45382</v>
      </c>
    </row>
    <row r="114" spans="1:7" ht="45" x14ac:dyDescent="0.25">
      <c r="A114" s="46" t="s">
        <v>766</v>
      </c>
      <c r="B114" s="100" t="s">
        <v>4</v>
      </c>
      <c r="C114" s="96" t="s">
        <v>729</v>
      </c>
      <c r="D114" s="95" t="s">
        <v>730</v>
      </c>
      <c r="E114" s="101">
        <v>34960000</v>
      </c>
      <c r="F114" s="111">
        <v>44820</v>
      </c>
      <c r="G114" s="111">
        <v>45089</v>
      </c>
    </row>
    <row r="115" spans="1:7" ht="30" x14ac:dyDescent="0.25">
      <c r="A115" s="94" t="s">
        <v>767</v>
      </c>
      <c r="B115" s="100" t="s">
        <v>6</v>
      </c>
      <c r="C115" s="96" t="s">
        <v>731</v>
      </c>
      <c r="D115" s="95" t="s">
        <v>732</v>
      </c>
      <c r="E115" s="101">
        <v>16862500</v>
      </c>
      <c r="F115" s="111">
        <v>45141</v>
      </c>
      <c r="G115" s="111">
        <v>45627</v>
      </c>
    </row>
    <row r="116" spans="1:7" ht="45" x14ac:dyDescent="0.25">
      <c r="A116" s="46" t="s">
        <v>768</v>
      </c>
      <c r="B116" s="100" t="s">
        <v>419</v>
      </c>
      <c r="C116" s="96" t="s">
        <v>420</v>
      </c>
      <c r="D116" s="95" t="s">
        <v>421</v>
      </c>
      <c r="E116" s="101">
        <v>25114671</v>
      </c>
      <c r="F116" s="111">
        <v>42037</v>
      </c>
      <c r="G116" s="111" t="s">
        <v>372</v>
      </c>
    </row>
    <row r="117" spans="1:7" ht="30" x14ac:dyDescent="0.25">
      <c r="A117" s="46" t="s">
        <v>769</v>
      </c>
      <c r="B117" s="100" t="s">
        <v>720</v>
      </c>
      <c r="C117" s="96" t="s">
        <v>733</v>
      </c>
      <c r="D117" s="95" t="s">
        <v>734</v>
      </c>
      <c r="E117" s="101">
        <v>5083272</v>
      </c>
      <c r="F117" s="111">
        <v>42082</v>
      </c>
      <c r="G117" s="111" t="s">
        <v>372</v>
      </c>
    </row>
    <row r="118" spans="1:7" ht="30" x14ac:dyDescent="0.25">
      <c r="A118" s="94" t="s">
        <v>770</v>
      </c>
      <c r="B118" s="100" t="s">
        <v>4</v>
      </c>
      <c r="C118" s="96" t="s">
        <v>356</v>
      </c>
      <c r="D118" s="95" t="s">
        <v>357</v>
      </c>
      <c r="E118" s="101">
        <v>45681749</v>
      </c>
      <c r="F118" s="111" t="s">
        <v>735</v>
      </c>
      <c r="G118" s="111" t="s">
        <v>736</v>
      </c>
    </row>
    <row r="119" spans="1:7" ht="30" x14ac:dyDescent="0.25">
      <c r="A119" s="46" t="s">
        <v>771</v>
      </c>
      <c r="B119" s="100" t="s">
        <v>4</v>
      </c>
      <c r="C119" s="96" t="s">
        <v>737</v>
      </c>
      <c r="D119" s="95" t="s">
        <v>738</v>
      </c>
      <c r="E119" s="101">
        <v>6316513</v>
      </c>
      <c r="F119" s="111">
        <v>44995</v>
      </c>
      <c r="G119" s="111">
        <v>45012</v>
      </c>
    </row>
    <row r="120" spans="1:7" ht="45" x14ac:dyDescent="0.25">
      <c r="A120" s="46" t="s">
        <v>772</v>
      </c>
      <c r="B120" s="100" t="s">
        <v>6</v>
      </c>
      <c r="C120" s="96" t="s">
        <v>425</v>
      </c>
      <c r="D120" s="95" t="s">
        <v>426</v>
      </c>
      <c r="E120" s="101">
        <v>5986460</v>
      </c>
      <c r="F120" s="111">
        <v>43467</v>
      </c>
      <c r="G120" s="111" t="s">
        <v>372</v>
      </c>
    </row>
  </sheetData>
  <pageMargins left="0.25" right="0.25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4CA40-A99F-458D-AD70-E252F13E7346}">
  <dimension ref="A1:H86"/>
  <sheetViews>
    <sheetView topLeftCell="A8" workbookViewId="0">
      <selection activeCell="D23" sqref="D23"/>
    </sheetView>
  </sheetViews>
  <sheetFormatPr defaultRowHeight="15" x14ac:dyDescent="0.25"/>
  <cols>
    <col min="1" max="1" width="6.140625" style="71" customWidth="1"/>
    <col min="2" max="2" width="18.140625" style="71" customWidth="1"/>
    <col min="3" max="3" width="56.140625" style="71" customWidth="1"/>
    <col min="4" max="4" width="20.42578125" style="89" customWidth="1"/>
    <col min="5" max="5" width="14.7109375" style="103" customWidth="1"/>
    <col min="6" max="6" width="12" style="112" customWidth="1"/>
    <col min="7" max="7" width="14.140625" style="115" customWidth="1"/>
    <col min="8" max="8" width="41" style="71" customWidth="1"/>
    <col min="9" max="16384" width="9.140625" style="71"/>
  </cols>
  <sheetData>
    <row r="1" spans="1:8" s="9" customFormat="1" ht="42.75" x14ac:dyDescent="0.25">
      <c r="A1" s="35" t="s">
        <v>15</v>
      </c>
      <c r="B1" s="35" t="s">
        <v>0</v>
      </c>
      <c r="C1" s="35" t="s">
        <v>1</v>
      </c>
      <c r="D1" s="35" t="s">
        <v>11</v>
      </c>
      <c r="E1" s="36" t="s">
        <v>182</v>
      </c>
      <c r="F1" s="104" t="s">
        <v>2</v>
      </c>
      <c r="G1" s="113" t="s">
        <v>3</v>
      </c>
    </row>
    <row r="2" spans="1:8" x14ac:dyDescent="0.25">
      <c r="A2" s="46" t="s">
        <v>195</v>
      </c>
      <c r="B2" s="125" t="s">
        <v>378</v>
      </c>
      <c r="C2" s="125" t="s">
        <v>685</v>
      </c>
      <c r="D2" s="118" t="s">
        <v>380</v>
      </c>
      <c r="E2" s="101">
        <v>8996103</v>
      </c>
      <c r="F2" s="126">
        <v>45293</v>
      </c>
      <c r="G2" s="126">
        <v>45657</v>
      </c>
    </row>
    <row r="3" spans="1:8" ht="25.5" x14ac:dyDescent="0.25">
      <c r="A3" s="46" t="s">
        <v>196</v>
      </c>
      <c r="B3" s="125" t="s">
        <v>548</v>
      </c>
      <c r="C3" s="125" t="s">
        <v>686</v>
      </c>
      <c r="D3" s="118" t="s">
        <v>687</v>
      </c>
      <c r="E3" s="101">
        <v>8913000</v>
      </c>
      <c r="F3" s="126">
        <v>45293</v>
      </c>
      <c r="G3" s="126">
        <v>45657</v>
      </c>
    </row>
    <row r="4" spans="1:8" ht="25.5" x14ac:dyDescent="0.25">
      <c r="A4" s="46" t="s">
        <v>197</v>
      </c>
      <c r="B4" s="125" t="s">
        <v>711</v>
      </c>
      <c r="C4" s="125" t="s">
        <v>688</v>
      </c>
      <c r="D4" s="118" t="s">
        <v>10</v>
      </c>
      <c r="E4" s="101">
        <v>8022129</v>
      </c>
      <c r="F4" s="126">
        <v>45335</v>
      </c>
      <c r="G4" s="126">
        <v>45365</v>
      </c>
    </row>
    <row r="5" spans="1:8" ht="25.5" x14ac:dyDescent="0.25">
      <c r="A5" s="46" t="s">
        <v>198</v>
      </c>
      <c r="B5" s="125" t="s">
        <v>711</v>
      </c>
      <c r="C5" s="125" t="s">
        <v>689</v>
      </c>
      <c r="D5" s="118" t="s">
        <v>10</v>
      </c>
      <c r="E5" s="101">
        <v>22118182</v>
      </c>
      <c r="F5" s="126">
        <v>45371</v>
      </c>
      <c r="G5" s="126">
        <v>45382</v>
      </c>
    </row>
    <row r="6" spans="1:8" ht="25.5" x14ac:dyDescent="0.25">
      <c r="A6" s="46" t="s">
        <v>199</v>
      </c>
      <c r="B6" s="125" t="s">
        <v>711</v>
      </c>
      <c r="C6" s="127" t="s">
        <v>690</v>
      </c>
      <c r="D6" s="118" t="s">
        <v>46</v>
      </c>
      <c r="E6" s="101">
        <v>5350000</v>
      </c>
      <c r="F6" s="126">
        <v>45341</v>
      </c>
      <c r="G6" s="126">
        <v>45382</v>
      </c>
      <c r="H6" s="90"/>
    </row>
    <row r="7" spans="1:8" ht="42.75" customHeight="1" x14ac:dyDescent="0.25">
      <c r="A7" s="46" t="s">
        <v>200</v>
      </c>
      <c r="B7" s="125" t="s">
        <v>711</v>
      </c>
      <c r="C7" s="128" t="s">
        <v>691</v>
      </c>
      <c r="D7" s="118" t="s">
        <v>692</v>
      </c>
      <c r="E7" s="101">
        <v>8999672</v>
      </c>
      <c r="F7" s="126">
        <v>45327</v>
      </c>
      <c r="G7" s="126">
        <v>45382</v>
      </c>
      <c r="H7" s="91"/>
    </row>
    <row r="8" spans="1:8" ht="38.25" x14ac:dyDescent="0.25">
      <c r="A8" s="46" t="s">
        <v>201</v>
      </c>
      <c r="B8" s="125" t="s">
        <v>333</v>
      </c>
      <c r="C8" s="128" t="s">
        <v>693</v>
      </c>
      <c r="D8" s="118" t="s">
        <v>694</v>
      </c>
      <c r="E8" s="101">
        <v>7525000</v>
      </c>
      <c r="F8" s="126">
        <v>45349</v>
      </c>
      <c r="G8" s="126">
        <v>45473</v>
      </c>
      <c r="H8" s="90"/>
    </row>
    <row r="9" spans="1:8" ht="25.5" x14ac:dyDescent="0.25">
      <c r="A9" s="46" t="s">
        <v>202</v>
      </c>
      <c r="B9" s="125" t="s">
        <v>711</v>
      </c>
      <c r="C9" s="125" t="s">
        <v>695</v>
      </c>
      <c r="D9" s="49" t="s">
        <v>692</v>
      </c>
      <c r="E9" s="101">
        <v>9993000</v>
      </c>
      <c r="F9" s="126">
        <v>45342</v>
      </c>
      <c r="G9" s="126" t="s">
        <v>696</v>
      </c>
      <c r="H9" s="90"/>
    </row>
    <row r="10" spans="1:8" ht="25.5" x14ac:dyDescent="0.25">
      <c r="A10" s="46" t="s">
        <v>203</v>
      </c>
      <c r="B10" s="125" t="s">
        <v>711</v>
      </c>
      <c r="C10" s="129" t="s">
        <v>697</v>
      </c>
      <c r="D10" s="130" t="s">
        <v>38</v>
      </c>
      <c r="E10" s="101">
        <v>8595000</v>
      </c>
      <c r="F10" s="131" t="s">
        <v>698</v>
      </c>
      <c r="G10" s="131" t="s">
        <v>699</v>
      </c>
      <c r="H10" s="90"/>
    </row>
    <row r="11" spans="1:8" ht="38.25" x14ac:dyDescent="0.25">
      <c r="A11" s="46" t="s">
        <v>204</v>
      </c>
      <c r="B11" s="125" t="s">
        <v>711</v>
      </c>
      <c r="C11" s="129" t="s">
        <v>700</v>
      </c>
      <c r="D11" s="130" t="s">
        <v>10</v>
      </c>
      <c r="E11" s="101">
        <v>47213270</v>
      </c>
      <c r="F11" s="131" t="s">
        <v>701</v>
      </c>
      <c r="G11" s="131" t="s">
        <v>702</v>
      </c>
      <c r="H11" s="92"/>
    </row>
    <row r="12" spans="1:8" ht="38.25" x14ac:dyDescent="0.25">
      <c r="A12" s="46" t="s">
        <v>205</v>
      </c>
      <c r="B12" s="125" t="s">
        <v>711</v>
      </c>
      <c r="C12" s="129" t="s">
        <v>703</v>
      </c>
      <c r="D12" s="130" t="s">
        <v>704</v>
      </c>
      <c r="E12" s="101">
        <v>46042790</v>
      </c>
      <c r="F12" s="131">
        <v>45344</v>
      </c>
      <c r="G12" s="131" t="s">
        <v>705</v>
      </c>
      <c r="H12" s="92"/>
    </row>
    <row r="13" spans="1:8" ht="25.5" x14ac:dyDescent="0.25">
      <c r="A13" s="46" t="s">
        <v>206</v>
      </c>
      <c r="B13" s="125" t="s">
        <v>711</v>
      </c>
      <c r="C13" s="123" t="s">
        <v>706</v>
      </c>
      <c r="D13" s="124" t="s">
        <v>707</v>
      </c>
      <c r="E13" s="101">
        <v>6935303</v>
      </c>
      <c r="F13" s="126">
        <v>45280</v>
      </c>
      <c r="G13" s="126">
        <v>45412</v>
      </c>
      <c r="H13" s="92"/>
    </row>
    <row r="14" spans="1:8" ht="25.5" x14ac:dyDescent="0.25">
      <c r="A14" s="46" t="s">
        <v>207</v>
      </c>
      <c r="B14" s="125" t="s">
        <v>711</v>
      </c>
      <c r="C14" s="127" t="s">
        <v>708</v>
      </c>
      <c r="D14" s="118" t="s">
        <v>709</v>
      </c>
      <c r="E14" s="101">
        <v>5196940</v>
      </c>
      <c r="F14" s="126">
        <v>45293</v>
      </c>
      <c r="G14" s="126">
        <v>45383</v>
      </c>
      <c r="H14" s="93"/>
    </row>
    <row r="15" spans="1:8" ht="26.25" x14ac:dyDescent="0.25">
      <c r="A15" s="46" t="s">
        <v>208</v>
      </c>
      <c r="B15" s="125" t="s">
        <v>711</v>
      </c>
      <c r="C15" s="132" t="s">
        <v>710</v>
      </c>
      <c r="D15" s="118" t="s">
        <v>10</v>
      </c>
      <c r="E15" s="101">
        <v>5470400</v>
      </c>
      <c r="F15" s="126">
        <v>45324</v>
      </c>
      <c r="G15" s="133">
        <v>45353</v>
      </c>
    </row>
    <row r="16" spans="1:8" x14ac:dyDescent="0.25">
      <c r="A16" s="46"/>
      <c r="B16" s="125"/>
      <c r="C16" s="132"/>
      <c r="D16" s="118"/>
      <c r="E16" s="101"/>
      <c r="F16" s="126"/>
      <c r="G16" s="133"/>
    </row>
    <row r="17" spans="1:7" x14ac:dyDescent="0.25">
      <c r="A17" s="46"/>
      <c r="B17" s="125"/>
      <c r="C17" s="132"/>
      <c r="D17" s="118"/>
      <c r="E17" s="101"/>
      <c r="F17" s="126"/>
      <c r="G17" s="133"/>
    </row>
    <row r="18" spans="1:7" x14ac:dyDescent="0.25">
      <c r="A18" s="46"/>
      <c r="B18" s="125"/>
      <c r="C18" s="132"/>
      <c r="D18" s="118"/>
      <c r="E18" s="101"/>
      <c r="F18" s="126"/>
      <c r="G18" s="133"/>
    </row>
    <row r="19" spans="1:7" x14ac:dyDescent="0.25">
      <c r="A19" s="46"/>
      <c r="B19" s="125"/>
      <c r="C19" s="132"/>
      <c r="D19" s="118"/>
      <c r="E19" s="101"/>
      <c r="F19" s="126"/>
      <c r="G19" s="133"/>
    </row>
    <row r="20" spans="1:7" x14ac:dyDescent="0.25">
      <c r="A20" s="46"/>
      <c r="B20" s="125"/>
      <c r="C20" s="132"/>
      <c r="D20" s="118"/>
      <c r="E20" s="101"/>
      <c r="F20" s="126"/>
      <c r="G20" s="133"/>
    </row>
    <row r="21" spans="1:7" x14ac:dyDescent="0.25">
      <c r="A21" s="46"/>
      <c r="B21" s="125"/>
      <c r="C21" s="132"/>
      <c r="D21" s="118"/>
      <c r="E21" s="101"/>
      <c r="F21" s="126"/>
      <c r="G21" s="133"/>
    </row>
    <row r="22" spans="1:7" x14ac:dyDescent="0.25">
      <c r="A22" s="46"/>
      <c r="B22" s="125"/>
      <c r="C22" s="132"/>
      <c r="D22" s="118"/>
      <c r="E22" s="101"/>
      <c r="F22" s="126"/>
      <c r="G22" s="133"/>
    </row>
    <row r="23" spans="1:7" x14ac:dyDescent="0.25">
      <c r="A23" s="46"/>
      <c r="B23" s="125"/>
      <c r="C23" s="132"/>
      <c r="D23" s="118"/>
      <c r="E23" s="101"/>
      <c r="F23" s="126"/>
      <c r="G23" s="133"/>
    </row>
    <row r="24" spans="1:7" x14ac:dyDescent="0.25">
      <c r="A24" s="46"/>
      <c r="B24" s="125"/>
      <c r="C24" s="132"/>
      <c r="D24" s="118"/>
      <c r="E24" s="101"/>
      <c r="F24" s="126"/>
      <c r="G24" s="133"/>
    </row>
    <row r="25" spans="1:7" x14ac:dyDescent="0.25">
      <c r="A25" s="46"/>
      <c r="B25" s="125"/>
      <c r="C25" s="132"/>
      <c r="D25" s="118"/>
      <c r="E25" s="101"/>
      <c r="F25" s="126"/>
      <c r="G25" s="133"/>
    </row>
    <row r="26" spans="1:7" x14ac:dyDescent="0.25">
      <c r="A26" s="46"/>
      <c r="B26" s="125"/>
      <c r="C26" s="132"/>
      <c r="D26" s="118"/>
      <c r="E26" s="101"/>
      <c r="F26" s="126"/>
      <c r="G26" s="133"/>
    </row>
    <row r="27" spans="1:7" x14ac:dyDescent="0.25">
      <c r="A27" s="46"/>
      <c r="B27" s="125"/>
      <c r="C27" s="132"/>
      <c r="D27" s="118"/>
      <c r="E27" s="101"/>
      <c r="F27" s="126"/>
      <c r="G27" s="133"/>
    </row>
    <row r="28" spans="1:7" x14ac:dyDescent="0.25">
      <c r="A28" s="46"/>
      <c r="B28" s="125"/>
      <c r="C28" s="132"/>
      <c r="D28" s="118"/>
      <c r="E28" s="101"/>
      <c r="F28" s="126"/>
      <c r="G28" s="133"/>
    </row>
    <row r="29" spans="1:7" x14ac:dyDescent="0.25">
      <c r="A29" s="46"/>
      <c r="B29" s="125"/>
      <c r="C29" s="132"/>
      <c r="D29" s="118"/>
      <c r="E29" s="101"/>
      <c r="F29" s="126"/>
      <c r="G29" s="133"/>
    </row>
    <row r="30" spans="1:7" x14ac:dyDescent="0.25">
      <c r="A30" s="46"/>
      <c r="B30" s="125"/>
      <c r="C30" s="132"/>
      <c r="D30" s="118"/>
      <c r="E30" s="101"/>
      <c r="F30" s="126"/>
      <c r="G30" s="133"/>
    </row>
    <row r="31" spans="1:7" x14ac:dyDescent="0.25">
      <c r="A31" s="46"/>
      <c r="B31" s="125"/>
      <c r="C31" s="132"/>
      <c r="D31" s="118"/>
      <c r="E31" s="101"/>
      <c r="F31" s="126"/>
      <c r="G31" s="133"/>
    </row>
    <row r="32" spans="1:7" x14ac:dyDescent="0.25">
      <c r="A32" s="46"/>
      <c r="B32" s="125"/>
      <c r="C32" s="132"/>
      <c r="D32" s="118"/>
      <c r="E32" s="101"/>
      <c r="F32" s="126"/>
      <c r="G32" s="133"/>
    </row>
    <row r="33" spans="1:7" x14ac:dyDescent="0.25">
      <c r="A33" s="46"/>
      <c r="B33" s="125"/>
      <c r="C33" s="132"/>
      <c r="D33" s="118"/>
      <c r="E33" s="101"/>
      <c r="F33" s="126"/>
      <c r="G33" s="133"/>
    </row>
    <row r="34" spans="1:7" x14ac:dyDescent="0.25">
      <c r="A34" s="46"/>
      <c r="B34" s="125"/>
      <c r="C34" s="132"/>
      <c r="D34" s="118"/>
      <c r="E34" s="101"/>
      <c r="F34" s="126"/>
      <c r="G34" s="133"/>
    </row>
    <row r="35" spans="1:7" x14ac:dyDescent="0.25">
      <c r="A35" s="46"/>
      <c r="B35" s="125"/>
      <c r="C35" s="132"/>
      <c r="D35" s="118"/>
      <c r="E35" s="101"/>
      <c r="F35" s="126"/>
      <c r="G35" s="133"/>
    </row>
    <row r="36" spans="1:7" x14ac:dyDescent="0.25">
      <c r="A36" s="46"/>
      <c r="B36" s="125"/>
      <c r="C36" s="132"/>
      <c r="D36" s="118"/>
      <c r="E36" s="101"/>
      <c r="F36" s="126"/>
      <c r="G36" s="133"/>
    </row>
    <row r="37" spans="1:7" x14ac:dyDescent="0.25">
      <c r="A37" s="46"/>
      <c r="B37" s="125"/>
      <c r="C37" s="132"/>
      <c r="D37" s="118"/>
      <c r="E37" s="101"/>
      <c r="F37" s="126"/>
      <c r="G37" s="133"/>
    </row>
    <row r="38" spans="1:7" x14ac:dyDescent="0.25">
      <c r="A38" s="46"/>
      <c r="B38" s="125"/>
      <c r="C38" s="132"/>
      <c r="D38" s="118"/>
      <c r="E38" s="101"/>
      <c r="F38" s="126"/>
      <c r="G38" s="133"/>
    </row>
    <row r="39" spans="1:7" x14ac:dyDescent="0.25">
      <c r="A39" s="46"/>
      <c r="B39" s="125"/>
      <c r="C39" s="132"/>
      <c r="D39" s="118"/>
      <c r="E39" s="101"/>
      <c r="F39" s="126"/>
      <c r="G39" s="133"/>
    </row>
    <row r="40" spans="1:7" x14ac:dyDescent="0.25">
      <c r="A40" s="46"/>
      <c r="B40" s="125"/>
      <c r="C40" s="132"/>
      <c r="D40" s="118"/>
      <c r="E40" s="101"/>
      <c r="F40" s="126"/>
      <c r="G40" s="133"/>
    </row>
    <row r="41" spans="1:7" x14ac:dyDescent="0.25">
      <c r="A41" s="46"/>
      <c r="B41" s="125"/>
      <c r="C41" s="132"/>
      <c r="D41" s="118"/>
      <c r="E41" s="101"/>
      <c r="F41" s="126"/>
      <c r="G41" s="134"/>
    </row>
    <row r="42" spans="1:7" x14ac:dyDescent="0.25">
      <c r="A42" s="46"/>
      <c r="B42" s="125"/>
      <c r="C42" s="132"/>
      <c r="D42" s="118"/>
      <c r="E42" s="101"/>
      <c r="F42" s="126"/>
      <c r="G42" s="133"/>
    </row>
    <row r="43" spans="1:7" x14ac:dyDescent="0.25">
      <c r="A43" s="46"/>
      <c r="B43" s="125"/>
      <c r="C43" s="132"/>
      <c r="D43" s="118"/>
      <c r="E43" s="101"/>
      <c r="F43" s="126"/>
      <c r="G43" s="133"/>
    </row>
    <row r="44" spans="1:7" x14ac:dyDescent="0.25">
      <c r="A44" s="46"/>
      <c r="B44" s="125"/>
      <c r="C44" s="132"/>
      <c r="D44" s="118"/>
      <c r="E44" s="101"/>
      <c r="F44" s="126"/>
      <c r="G44" s="133"/>
    </row>
    <row r="45" spans="1:7" x14ac:dyDescent="0.25">
      <c r="A45" s="46"/>
      <c r="B45" s="125"/>
      <c r="C45" s="132"/>
      <c r="D45" s="118"/>
      <c r="E45" s="101"/>
      <c r="F45" s="126"/>
      <c r="G45" s="133"/>
    </row>
    <row r="46" spans="1:7" x14ac:dyDescent="0.25">
      <c r="A46" s="46"/>
      <c r="B46" s="125"/>
      <c r="C46" s="132"/>
      <c r="D46" s="118"/>
      <c r="E46" s="101"/>
      <c r="F46" s="126"/>
      <c r="G46" s="133"/>
    </row>
    <row r="47" spans="1:7" x14ac:dyDescent="0.25">
      <c r="A47" s="46"/>
      <c r="B47" s="125"/>
      <c r="C47" s="132"/>
      <c r="D47" s="118"/>
      <c r="E47" s="101"/>
      <c r="F47" s="126"/>
      <c r="G47" s="134"/>
    </row>
    <row r="48" spans="1:7" x14ac:dyDescent="0.25">
      <c r="A48" s="46"/>
      <c r="B48" s="125"/>
      <c r="C48" s="132"/>
      <c r="D48" s="118"/>
      <c r="E48" s="101"/>
      <c r="F48" s="126"/>
      <c r="G48" s="133"/>
    </row>
    <row r="49" spans="1:7" x14ac:dyDescent="0.25">
      <c r="A49" s="46"/>
      <c r="B49" s="125"/>
      <c r="C49" s="132"/>
      <c r="D49" s="118"/>
      <c r="E49" s="101"/>
      <c r="F49" s="126"/>
      <c r="G49" s="133"/>
    </row>
    <row r="50" spans="1:7" x14ac:dyDescent="0.25">
      <c r="A50" s="46" t="s">
        <v>243</v>
      </c>
      <c r="B50" s="97"/>
      <c r="C50" s="96"/>
      <c r="D50" s="95"/>
      <c r="E50" s="101"/>
      <c r="F50" s="107"/>
      <c r="G50" s="107"/>
    </row>
    <row r="51" spans="1:7" x14ac:dyDescent="0.25">
      <c r="A51" s="46" t="s">
        <v>244</v>
      </c>
      <c r="B51" s="97"/>
      <c r="C51" s="96"/>
      <c r="D51" s="95"/>
      <c r="E51" s="101"/>
      <c r="F51" s="107"/>
      <c r="G51" s="107"/>
    </row>
    <row r="52" spans="1:7" x14ac:dyDescent="0.25">
      <c r="A52" s="46" t="s">
        <v>245</v>
      </c>
      <c r="B52" s="97"/>
      <c r="C52" s="96"/>
      <c r="D52" s="95"/>
      <c r="E52" s="101"/>
      <c r="F52" s="107"/>
      <c r="G52" s="107"/>
    </row>
    <row r="53" spans="1:7" x14ac:dyDescent="0.25">
      <c r="A53" s="46" t="s">
        <v>246</v>
      </c>
      <c r="B53" s="97"/>
      <c r="C53" s="96"/>
      <c r="D53" s="95"/>
      <c r="E53" s="101"/>
      <c r="F53" s="107"/>
      <c r="G53" s="107"/>
    </row>
    <row r="54" spans="1:7" x14ac:dyDescent="0.25">
      <c r="A54" s="46" t="s">
        <v>247</v>
      </c>
      <c r="B54" s="97"/>
      <c r="C54" s="96"/>
      <c r="D54" s="95"/>
      <c r="E54" s="101"/>
      <c r="F54" s="107"/>
      <c r="G54" s="107"/>
    </row>
    <row r="55" spans="1:7" x14ac:dyDescent="0.25">
      <c r="A55" s="46" t="s">
        <v>248</v>
      </c>
      <c r="B55" s="97"/>
      <c r="C55" s="96"/>
      <c r="D55" s="95"/>
      <c r="E55" s="101"/>
      <c r="F55" s="109"/>
      <c r="G55" s="109"/>
    </row>
    <row r="56" spans="1:7" x14ac:dyDescent="0.25">
      <c r="A56" s="46" t="s">
        <v>249</v>
      </c>
      <c r="B56" s="97"/>
      <c r="C56" s="96"/>
      <c r="D56" s="95"/>
      <c r="E56" s="101"/>
      <c r="F56" s="107"/>
      <c r="G56" s="107"/>
    </row>
    <row r="57" spans="1:7" x14ac:dyDescent="0.25">
      <c r="A57" s="46" t="s">
        <v>250</v>
      </c>
      <c r="B57" s="97"/>
      <c r="C57" s="96"/>
      <c r="D57" s="95"/>
      <c r="E57" s="101"/>
      <c r="F57" s="107"/>
      <c r="G57" s="107"/>
    </row>
    <row r="58" spans="1:7" x14ac:dyDescent="0.25">
      <c r="A58" s="46" t="s">
        <v>251</v>
      </c>
      <c r="B58" s="99"/>
      <c r="C58" s="96"/>
      <c r="D58" s="95"/>
      <c r="E58" s="101"/>
      <c r="F58" s="108"/>
      <c r="G58" s="108"/>
    </row>
    <row r="59" spans="1:7" x14ac:dyDescent="0.25">
      <c r="A59" s="46" t="s">
        <v>252</v>
      </c>
      <c r="B59" s="100"/>
      <c r="C59" s="96"/>
      <c r="D59" s="95"/>
      <c r="E59" s="101"/>
      <c r="F59" s="110"/>
      <c r="G59" s="110"/>
    </row>
    <row r="60" spans="1:7" x14ac:dyDescent="0.25">
      <c r="A60" s="46" t="s">
        <v>253</v>
      </c>
      <c r="B60" s="100"/>
      <c r="C60" s="96"/>
      <c r="D60" s="95"/>
      <c r="E60" s="101"/>
      <c r="F60" s="111"/>
      <c r="G60" s="111"/>
    </row>
    <row r="61" spans="1:7" x14ac:dyDescent="0.25">
      <c r="A61" s="46" t="s">
        <v>254</v>
      </c>
      <c r="B61" s="100"/>
      <c r="C61" s="96"/>
      <c r="D61" s="95"/>
      <c r="E61" s="101"/>
      <c r="F61" s="111"/>
      <c r="G61" s="111"/>
    </row>
    <row r="62" spans="1:7" x14ac:dyDescent="0.25">
      <c r="A62" s="46" t="s">
        <v>255</v>
      </c>
      <c r="B62" s="100"/>
      <c r="C62" s="96"/>
      <c r="D62" s="95"/>
      <c r="E62" s="101"/>
      <c r="F62" s="111"/>
      <c r="G62" s="111"/>
    </row>
    <row r="63" spans="1:7" x14ac:dyDescent="0.25">
      <c r="A63" s="46" t="s">
        <v>256</v>
      </c>
      <c r="B63" s="100"/>
      <c r="C63" s="96"/>
      <c r="D63" s="95"/>
      <c r="E63" s="101"/>
      <c r="F63" s="111"/>
      <c r="G63" s="111"/>
    </row>
    <row r="64" spans="1:7" x14ac:dyDescent="0.25">
      <c r="A64" s="46" t="s">
        <v>448</v>
      </c>
      <c r="B64" s="100"/>
      <c r="C64" s="96"/>
      <c r="D64" s="95"/>
      <c r="E64" s="101"/>
      <c r="F64" s="111"/>
      <c r="G64" s="111"/>
    </row>
    <row r="65" spans="1:7" x14ac:dyDescent="0.25">
      <c r="A65" s="46" t="s">
        <v>449</v>
      </c>
      <c r="B65" s="100"/>
      <c r="C65" s="96"/>
      <c r="D65" s="95"/>
      <c r="E65" s="101"/>
      <c r="F65" s="111"/>
      <c r="G65" s="111"/>
    </row>
    <row r="66" spans="1:7" x14ac:dyDescent="0.25">
      <c r="A66" s="46" t="s">
        <v>450</v>
      </c>
      <c r="B66" s="100"/>
      <c r="C66" s="96"/>
      <c r="D66" s="95"/>
      <c r="E66" s="101"/>
      <c r="F66" s="111"/>
      <c r="G66" s="111"/>
    </row>
    <row r="67" spans="1:7" x14ac:dyDescent="0.25">
      <c r="A67" s="46" t="s">
        <v>451</v>
      </c>
      <c r="B67" s="100"/>
      <c r="C67" s="96"/>
      <c r="D67" s="95"/>
      <c r="E67" s="101"/>
      <c r="F67" s="111"/>
      <c r="G67" s="111"/>
    </row>
    <row r="68" spans="1:7" x14ac:dyDescent="0.25">
      <c r="A68" s="46" t="s">
        <v>452</v>
      </c>
      <c r="B68" s="100"/>
      <c r="C68" s="96"/>
      <c r="D68" s="95"/>
      <c r="E68" s="101"/>
      <c r="F68" s="111"/>
      <c r="G68" s="111"/>
    </row>
    <row r="69" spans="1:7" x14ac:dyDescent="0.25">
      <c r="A69" s="46" t="s">
        <v>453</v>
      </c>
      <c r="B69" s="100"/>
      <c r="C69" s="96"/>
      <c r="D69" s="95"/>
      <c r="E69" s="101"/>
      <c r="F69" s="111"/>
      <c r="G69" s="111"/>
    </row>
    <row r="70" spans="1:7" x14ac:dyDescent="0.25">
      <c r="A70" s="46" t="s">
        <v>664</v>
      </c>
      <c r="B70" s="100"/>
      <c r="C70" s="96"/>
      <c r="D70" s="95"/>
      <c r="E70" s="101"/>
      <c r="F70" s="111"/>
      <c r="G70" s="111"/>
    </row>
    <row r="71" spans="1:7" x14ac:dyDescent="0.25">
      <c r="A71" s="46" t="s">
        <v>665</v>
      </c>
      <c r="B71" s="100"/>
      <c r="C71" s="96"/>
      <c r="D71" s="95"/>
      <c r="E71" s="101"/>
      <c r="F71" s="111"/>
      <c r="G71" s="111"/>
    </row>
    <row r="72" spans="1:7" x14ac:dyDescent="0.25">
      <c r="A72" s="46" t="s">
        <v>666</v>
      </c>
      <c r="B72" s="100"/>
      <c r="C72" s="96"/>
      <c r="D72" s="95"/>
      <c r="E72" s="101"/>
      <c r="F72" s="111"/>
      <c r="G72" s="111"/>
    </row>
    <row r="73" spans="1:7" x14ac:dyDescent="0.25">
      <c r="A73" s="46" t="s">
        <v>667</v>
      </c>
      <c r="B73" s="100"/>
      <c r="C73" s="96"/>
      <c r="D73" s="95"/>
      <c r="E73" s="101"/>
      <c r="F73" s="111"/>
      <c r="G73" s="111"/>
    </row>
    <row r="74" spans="1:7" x14ac:dyDescent="0.25">
      <c r="A74" s="46" t="s">
        <v>668</v>
      </c>
      <c r="B74" s="100"/>
      <c r="C74" s="121"/>
      <c r="D74" s="95"/>
      <c r="E74" s="101"/>
      <c r="F74" s="111"/>
      <c r="G74" s="111"/>
    </row>
    <row r="75" spans="1:7" x14ac:dyDescent="0.25">
      <c r="A75" s="46" t="s">
        <v>669</v>
      </c>
      <c r="B75" s="100"/>
      <c r="C75" s="96"/>
      <c r="D75" s="95"/>
      <c r="E75" s="101"/>
      <c r="F75" s="111"/>
      <c r="G75" s="111"/>
    </row>
    <row r="76" spans="1:7" x14ac:dyDescent="0.25">
      <c r="A76" s="46" t="s">
        <v>670</v>
      </c>
      <c r="B76" s="100"/>
      <c r="C76" s="96"/>
      <c r="D76" s="95"/>
      <c r="E76" s="101"/>
      <c r="F76" s="111"/>
      <c r="G76" s="111"/>
    </row>
    <row r="77" spans="1:7" x14ac:dyDescent="0.25">
      <c r="A77" s="46" t="s">
        <v>671</v>
      </c>
      <c r="B77" s="100"/>
      <c r="C77" s="96"/>
      <c r="D77" s="95"/>
      <c r="E77" s="101"/>
      <c r="F77" s="111"/>
      <c r="G77" s="111"/>
    </row>
    <row r="78" spans="1:7" x14ac:dyDescent="0.25">
      <c r="A78" s="46" t="s">
        <v>672</v>
      </c>
      <c r="B78" s="100"/>
      <c r="C78" s="96"/>
      <c r="D78" s="95"/>
      <c r="E78" s="101"/>
      <c r="F78" s="111"/>
      <c r="G78" s="111"/>
    </row>
    <row r="79" spans="1:7" x14ac:dyDescent="0.25">
      <c r="A79" s="46" t="s">
        <v>673</v>
      </c>
      <c r="B79" s="100"/>
      <c r="C79" s="96"/>
      <c r="D79" s="95"/>
      <c r="E79" s="101"/>
      <c r="F79" s="111"/>
      <c r="G79" s="111"/>
    </row>
    <row r="80" spans="1:7" x14ac:dyDescent="0.25">
      <c r="A80" s="46" t="s">
        <v>674</v>
      </c>
      <c r="B80" s="100"/>
      <c r="C80" s="96"/>
      <c r="D80" s="95"/>
      <c r="E80" s="101"/>
      <c r="F80" s="111"/>
      <c r="G80" s="111"/>
    </row>
    <row r="81" spans="1:7" x14ac:dyDescent="0.25">
      <c r="A81" s="46" t="s">
        <v>675</v>
      </c>
      <c r="B81" s="100"/>
      <c r="C81" s="96"/>
      <c r="D81" s="95"/>
      <c r="E81" s="101"/>
      <c r="F81" s="111"/>
      <c r="G81" s="111"/>
    </row>
    <row r="82" spans="1:7" x14ac:dyDescent="0.25">
      <c r="A82" s="46" t="s">
        <v>676</v>
      </c>
      <c r="B82" s="100"/>
      <c r="C82" s="96"/>
      <c r="D82" s="95"/>
      <c r="E82" s="101"/>
      <c r="F82" s="111"/>
      <c r="G82" s="111"/>
    </row>
    <row r="83" spans="1:7" x14ac:dyDescent="0.25">
      <c r="A83" s="46" t="s">
        <v>677</v>
      </c>
      <c r="B83" s="100"/>
      <c r="C83" s="96"/>
      <c r="D83" s="95"/>
      <c r="E83" s="101"/>
      <c r="F83" s="111"/>
      <c r="G83" s="111"/>
    </row>
    <row r="84" spans="1:7" x14ac:dyDescent="0.25">
      <c r="A84" s="46" t="s">
        <v>678</v>
      </c>
      <c r="B84" s="100"/>
      <c r="C84" s="96"/>
      <c r="D84" s="95"/>
      <c r="E84" s="101"/>
      <c r="F84" s="111"/>
      <c r="G84" s="111"/>
    </row>
    <row r="85" spans="1:7" x14ac:dyDescent="0.25">
      <c r="A85" s="46" t="s">
        <v>679</v>
      </c>
    </row>
    <row r="86" spans="1:7" x14ac:dyDescent="0.25">
      <c r="A86" s="46" t="s">
        <v>680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907CF-DDE3-4216-9577-B1F1CCE00FF7}">
  <dimension ref="A1:G16"/>
  <sheetViews>
    <sheetView workbookViewId="0">
      <selection activeCell="H2" sqref="H2"/>
    </sheetView>
  </sheetViews>
  <sheetFormatPr defaultRowHeight="15" x14ac:dyDescent="0.25"/>
  <cols>
    <col min="2" max="2" width="23.5703125" customWidth="1"/>
    <col min="3" max="3" width="62.140625" customWidth="1"/>
    <col min="4" max="4" width="26.7109375" customWidth="1"/>
    <col min="5" max="5" width="20.28515625" style="80" customWidth="1"/>
    <col min="6" max="6" width="23.7109375" customWidth="1"/>
    <col min="7" max="7" width="26.7109375" customWidth="1"/>
    <col min="8" max="8" width="29.140625" customWidth="1"/>
  </cols>
  <sheetData>
    <row r="1" spans="1:7" ht="29.25" x14ac:dyDescent="0.25">
      <c r="A1" s="1" t="s">
        <v>15</v>
      </c>
      <c r="B1" s="1" t="s">
        <v>0</v>
      </c>
      <c r="C1" s="1" t="s">
        <v>1</v>
      </c>
      <c r="D1" s="1" t="s">
        <v>11</v>
      </c>
      <c r="E1" s="2" t="s">
        <v>182</v>
      </c>
      <c r="F1" s="1" t="s">
        <v>2</v>
      </c>
      <c r="G1" s="1" t="s">
        <v>3</v>
      </c>
    </row>
    <row r="2" spans="1:7" ht="45" x14ac:dyDescent="0.25">
      <c r="A2" s="71" t="s">
        <v>195</v>
      </c>
      <c r="B2" t="s">
        <v>378</v>
      </c>
      <c r="C2" s="49" t="s">
        <v>495</v>
      </c>
      <c r="D2" t="s">
        <v>464</v>
      </c>
      <c r="E2" s="82">
        <v>140776</v>
      </c>
      <c r="F2" s="72">
        <v>41200</v>
      </c>
      <c r="G2" s="72">
        <v>41364</v>
      </c>
    </row>
    <row r="3" spans="1:7" x14ac:dyDescent="0.25">
      <c r="A3" s="71" t="s">
        <v>196</v>
      </c>
      <c r="B3" t="s">
        <v>4</v>
      </c>
      <c r="C3" s="49" t="s">
        <v>496</v>
      </c>
      <c r="D3" t="s">
        <v>465</v>
      </c>
      <c r="E3" s="81">
        <v>297750000</v>
      </c>
      <c r="F3" s="72">
        <v>41498</v>
      </c>
      <c r="G3" s="72">
        <v>41544</v>
      </c>
    </row>
    <row r="4" spans="1:7" ht="14.25" customHeight="1" x14ac:dyDescent="0.25">
      <c r="A4" s="71" t="s">
        <v>197</v>
      </c>
      <c r="B4" t="s">
        <v>4</v>
      </c>
      <c r="C4" s="49" t="s">
        <v>497</v>
      </c>
      <c r="D4" t="s">
        <v>466</v>
      </c>
      <c r="E4" s="81">
        <v>23300000</v>
      </c>
      <c r="F4" s="72">
        <v>41498</v>
      </c>
      <c r="G4" s="72">
        <v>41544</v>
      </c>
    </row>
    <row r="5" spans="1:7" x14ac:dyDescent="0.25">
      <c r="A5" s="71"/>
    </row>
    <row r="6" spans="1:7" x14ac:dyDescent="0.25">
      <c r="A6" s="71"/>
    </row>
    <row r="7" spans="1:7" x14ac:dyDescent="0.25">
      <c r="A7" s="71"/>
    </row>
    <row r="8" spans="1:7" x14ac:dyDescent="0.25">
      <c r="A8" s="71"/>
    </row>
    <row r="9" spans="1:7" x14ac:dyDescent="0.25">
      <c r="A9" s="71"/>
    </row>
    <row r="10" spans="1:7" x14ac:dyDescent="0.25">
      <c r="A10" s="71"/>
    </row>
    <row r="11" spans="1:7" x14ac:dyDescent="0.25">
      <c r="A11" s="71"/>
    </row>
    <row r="12" spans="1:7" x14ac:dyDescent="0.25">
      <c r="A12" s="71"/>
    </row>
    <row r="13" spans="1:7" x14ac:dyDescent="0.25">
      <c r="A13" s="71"/>
    </row>
    <row r="14" spans="1:7" x14ac:dyDescent="0.25">
      <c r="A14" s="71"/>
    </row>
    <row r="15" spans="1:7" x14ac:dyDescent="0.25">
      <c r="A15" s="71"/>
    </row>
    <row r="16" spans="1:7" x14ac:dyDescent="0.25">
      <c r="A16" s="71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3DAB2-42BF-4C6D-93F5-419D1CAC19A7}">
  <dimension ref="A1:H20"/>
  <sheetViews>
    <sheetView workbookViewId="0">
      <selection activeCell="F14" sqref="F14"/>
    </sheetView>
  </sheetViews>
  <sheetFormatPr defaultRowHeight="15" x14ac:dyDescent="0.25"/>
  <cols>
    <col min="2" max="2" width="27" customWidth="1"/>
    <col min="3" max="3" width="45.85546875" customWidth="1"/>
    <col min="4" max="4" width="24.5703125" customWidth="1"/>
    <col min="5" max="5" width="25.28515625" style="80" customWidth="1"/>
    <col min="6" max="6" width="15.5703125" customWidth="1"/>
    <col min="7" max="7" width="17.28515625" customWidth="1"/>
    <col min="8" max="8" width="15.85546875" customWidth="1"/>
  </cols>
  <sheetData>
    <row r="1" spans="1:8" ht="29.25" x14ac:dyDescent="0.25">
      <c r="A1" s="1" t="s">
        <v>15</v>
      </c>
      <c r="B1" s="1" t="s">
        <v>0</v>
      </c>
      <c r="C1" s="1" t="s">
        <v>1</v>
      </c>
      <c r="D1" s="1" t="s">
        <v>11</v>
      </c>
      <c r="E1" s="2" t="s">
        <v>182</v>
      </c>
      <c r="F1" s="1" t="s">
        <v>2</v>
      </c>
      <c r="G1" s="1" t="s">
        <v>3</v>
      </c>
    </row>
    <row r="2" spans="1:8" ht="30" x14ac:dyDescent="0.25">
      <c r="A2" s="71" t="s">
        <v>195</v>
      </c>
      <c r="B2" t="s">
        <v>4</v>
      </c>
      <c r="C2" s="49" t="s">
        <v>498</v>
      </c>
      <c r="D2" t="s">
        <v>467</v>
      </c>
      <c r="E2" s="81">
        <v>36980000</v>
      </c>
      <c r="F2" s="73">
        <v>41779</v>
      </c>
      <c r="G2" s="73">
        <v>41912</v>
      </c>
    </row>
    <row r="3" spans="1:8" ht="30" x14ac:dyDescent="0.25">
      <c r="A3" s="71" t="s">
        <v>196</v>
      </c>
      <c r="B3" t="s">
        <v>4</v>
      </c>
      <c r="C3" s="49" t="s">
        <v>499</v>
      </c>
      <c r="D3" t="s">
        <v>10</v>
      </c>
      <c r="E3" s="81">
        <v>55667445</v>
      </c>
      <c r="F3" s="74">
        <v>41687</v>
      </c>
      <c r="G3" s="74">
        <v>41759</v>
      </c>
    </row>
    <row r="4" spans="1:8" ht="45" x14ac:dyDescent="0.25">
      <c r="A4" s="71" t="s">
        <v>197</v>
      </c>
      <c r="B4" t="s">
        <v>4</v>
      </c>
      <c r="C4" s="49" t="s">
        <v>500</v>
      </c>
      <c r="D4" t="s">
        <v>340</v>
      </c>
      <c r="E4" s="81">
        <v>16492096</v>
      </c>
      <c r="F4" s="74">
        <v>41738</v>
      </c>
      <c r="G4" s="74">
        <v>41800</v>
      </c>
      <c r="H4" s="75"/>
    </row>
    <row r="5" spans="1:8" x14ac:dyDescent="0.25">
      <c r="A5" s="71" t="s">
        <v>198</v>
      </c>
      <c r="B5" t="s">
        <v>4</v>
      </c>
      <c r="C5" s="49" t="s">
        <v>501</v>
      </c>
      <c r="D5" t="s">
        <v>468</v>
      </c>
      <c r="E5" s="81">
        <v>32175000</v>
      </c>
      <c r="F5" s="74">
        <v>41319</v>
      </c>
      <c r="G5" s="74">
        <v>41939</v>
      </c>
      <c r="H5" s="76"/>
    </row>
    <row r="6" spans="1:8" ht="45" x14ac:dyDescent="0.25">
      <c r="A6" s="71" t="s">
        <v>199</v>
      </c>
      <c r="B6" t="s">
        <v>4</v>
      </c>
      <c r="C6" s="49" t="s">
        <v>502</v>
      </c>
      <c r="D6" t="s">
        <v>469</v>
      </c>
      <c r="E6" s="81">
        <v>12706342</v>
      </c>
      <c r="F6" s="74">
        <v>41934</v>
      </c>
      <c r="G6" s="74">
        <v>41988</v>
      </c>
    </row>
    <row r="7" spans="1:8" x14ac:dyDescent="0.25">
      <c r="E7" s="81"/>
    </row>
    <row r="8" spans="1:8" x14ac:dyDescent="0.25">
      <c r="E8" s="81"/>
    </row>
    <row r="9" spans="1:8" x14ac:dyDescent="0.25">
      <c r="E9" s="81"/>
    </row>
    <row r="10" spans="1:8" x14ac:dyDescent="0.25">
      <c r="E10" s="81"/>
    </row>
    <row r="11" spans="1:8" x14ac:dyDescent="0.25">
      <c r="E11" s="81"/>
    </row>
    <row r="12" spans="1:8" x14ac:dyDescent="0.25">
      <c r="E12" s="81"/>
    </row>
    <row r="13" spans="1:8" x14ac:dyDescent="0.25">
      <c r="E13" s="81"/>
    </row>
    <row r="14" spans="1:8" x14ac:dyDescent="0.25">
      <c r="E14" s="81"/>
    </row>
    <row r="15" spans="1:8" x14ac:dyDescent="0.25">
      <c r="E15" s="81"/>
    </row>
    <row r="16" spans="1:8" x14ac:dyDescent="0.25">
      <c r="E16" s="81"/>
    </row>
    <row r="17" spans="5:5" x14ac:dyDescent="0.25">
      <c r="E17" s="81"/>
    </row>
    <row r="18" spans="5:5" x14ac:dyDescent="0.25">
      <c r="E18" s="81"/>
    </row>
    <row r="19" spans="5:5" x14ac:dyDescent="0.25">
      <c r="E19" s="81"/>
    </row>
    <row r="20" spans="5:5" x14ac:dyDescent="0.25">
      <c r="E20" s="8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BAA32-93AC-4E19-8F27-1A7C8D3462B8}">
  <dimension ref="A1:H21"/>
  <sheetViews>
    <sheetView workbookViewId="0">
      <pane ySplit="1" topLeftCell="A2" activePane="bottomLeft" state="frozen"/>
      <selection pane="bottomLeft" activeCell="C22" sqref="C22"/>
    </sheetView>
  </sheetViews>
  <sheetFormatPr defaultRowHeight="15" x14ac:dyDescent="0.25"/>
  <cols>
    <col min="2" max="2" width="24.85546875" customWidth="1"/>
    <col min="3" max="3" width="48.5703125" customWidth="1"/>
    <col min="4" max="4" width="31.5703125" bestFit="1" customWidth="1"/>
    <col min="5" max="5" width="15.7109375" customWidth="1"/>
    <col min="6" max="6" width="13.85546875" customWidth="1"/>
    <col min="7" max="7" width="14" customWidth="1"/>
    <col min="8" max="8" width="22" customWidth="1"/>
  </cols>
  <sheetData>
    <row r="1" spans="1:8" ht="29.25" x14ac:dyDescent="0.25">
      <c r="A1" s="1" t="s">
        <v>15</v>
      </c>
      <c r="B1" s="1" t="s">
        <v>0</v>
      </c>
      <c r="C1" s="1" t="s">
        <v>1</v>
      </c>
      <c r="D1" s="1" t="s">
        <v>11</v>
      </c>
      <c r="E1" s="2" t="s">
        <v>182</v>
      </c>
      <c r="F1" s="1" t="s">
        <v>2</v>
      </c>
      <c r="G1" s="1" t="s">
        <v>3</v>
      </c>
    </row>
    <row r="2" spans="1:8" ht="30" x14ac:dyDescent="0.25">
      <c r="A2" s="71" t="s">
        <v>195</v>
      </c>
      <c r="B2" t="s">
        <v>4</v>
      </c>
      <c r="C2" s="48" t="s">
        <v>503</v>
      </c>
      <c r="D2" t="s">
        <v>470</v>
      </c>
      <c r="E2" s="81">
        <v>8100000</v>
      </c>
      <c r="F2" s="77">
        <v>42142</v>
      </c>
      <c r="G2" s="77">
        <v>42216</v>
      </c>
    </row>
    <row r="3" spans="1:8" ht="30" x14ac:dyDescent="0.25">
      <c r="A3" s="71" t="s">
        <v>196</v>
      </c>
      <c r="B3" t="s">
        <v>504</v>
      </c>
      <c r="C3" s="48" t="s">
        <v>505</v>
      </c>
      <c r="D3" t="s">
        <v>471</v>
      </c>
      <c r="E3" s="81">
        <v>7500000</v>
      </c>
      <c r="F3" s="77">
        <v>42124</v>
      </c>
      <c r="G3" s="77">
        <v>42292</v>
      </c>
    </row>
    <row r="4" spans="1:8" x14ac:dyDescent="0.25">
      <c r="A4" s="71" t="s">
        <v>197</v>
      </c>
      <c r="B4" t="s">
        <v>4</v>
      </c>
      <c r="C4" t="s">
        <v>506</v>
      </c>
      <c r="D4" t="s">
        <v>472</v>
      </c>
      <c r="E4" s="81">
        <v>5324400</v>
      </c>
      <c r="F4" s="77">
        <v>42144</v>
      </c>
      <c r="G4" s="77">
        <v>42338</v>
      </c>
      <c r="H4" s="78"/>
    </row>
    <row r="5" spans="1:8" ht="30" x14ac:dyDescent="0.25">
      <c r="A5" s="71" t="s">
        <v>198</v>
      </c>
      <c r="B5" t="s">
        <v>4</v>
      </c>
      <c r="C5" s="48" t="s">
        <v>507</v>
      </c>
      <c r="D5" t="s">
        <v>265</v>
      </c>
      <c r="E5" s="81">
        <v>9911144</v>
      </c>
      <c r="F5" s="77">
        <v>42339</v>
      </c>
      <c r="G5" s="77">
        <v>42369</v>
      </c>
    </row>
    <row r="6" spans="1:8" ht="30" x14ac:dyDescent="0.25">
      <c r="A6" s="71" t="s">
        <v>199</v>
      </c>
      <c r="B6" t="s">
        <v>4</v>
      </c>
      <c r="C6" s="48" t="s">
        <v>508</v>
      </c>
      <c r="D6" t="s">
        <v>473</v>
      </c>
      <c r="E6" s="81">
        <v>19725453</v>
      </c>
      <c r="F6" s="74">
        <v>42251</v>
      </c>
      <c r="G6" s="74">
        <v>42369</v>
      </c>
    </row>
    <row r="7" spans="1:8" ht="30" x14ac:dyDescent="0.25">
      <c r="A7" s="71" t="s">
        <v>200</v>
      </c>
      <c r="B7" t="s">
        <v>4</v>
      </c>
      <c r="C7" s="48" t="s">
        <v>474</v>
      </c>
      <c r="D7" t="s">
        <v>13</v>
      </c>
      <c r="E7" s="81">
        <v>26476603</v>
      </c>
      <c r="F7" s="77">
        <v>42220</v>
      </c>
      <c r="G7" s="77">
        <v>42338</v>
      </c>
      <c r="H7" s="78"/>
    </row>
    <row r="8" spans="1:8" ht="30" x14ac:dyDescent="0.25">
      <c r="A8" s="71" t="s">
        <v>201</v>
      </c>
      <c r="B8" t="s">
        <v>4</v>
      </c>
      <c r="C8" s="48" t="s">
        <v>509</v>
      </c>
      <c r="D8" t="s">
        <v>475</v>
      </c>
      <c r="E8" s="81">
        <v>14670000</v>
      </c>
      <c r="F8" s="77">
        <v>42195</v>
      </c>
      <c r="G8" s="77">
        <v>42338</v>
      </c>
      <c r="H8" s="78"/>
    </row>
    <row r="9" spans="1:8" x14ac:dyDescent="0.25">
      <c r="A9" s="71" t="s">
        <v>202</v>
      </c>
      <c r="B9" t="s">
        <v>4</v>
      </c>
      <c r="C9" t="s">
        <v>510</v>
      </c>
      <c r="D9" t="s">
        <v>476</v>
      </c>
      <c r="E9" s="81">
        <v>8796180</v>
      </c>
      <c r="F9" s="77">
        <v>42318</v>
      </c>
      <c r="G9" s="77">
        <v>42347</v>
      </c>
      <c r="H9" s="78"/>
    </row>
    <row r="10" spans="1:8" ht="30" x14ac:dyDescent="0.25">
      <c r="A10" s="71" t="s">
        <v>203</v>
      </c>
      <c r="B10" t="s">
        <v>4</v>
      </c>
      <c r="C10" s="48" t="s">
        <v>511</v>
      </c>
      <c r="D10" t="s">
        <v>340</v>
      </c>
      <c r="E10" s="81">
        <v>7541839</v>
      </c>
      <c r="F10" s="77">
        <v>42193</v>
      </c>
      <c r="G10" s="77">
        <f>+F10+42</f>
        <v>42235</v>
      </c>
      <c r="H10" s="78"/>
    </row>
    <row r="11" spans="1:8" ht="30" x14ac:dyDescent="0.25">
      <c r="A11" s="71" t="s">
        <v>204</v>
      </c>
      <c r="B11" t="s">
        <v>4</v>
      </c>
      <c r="C11" s="48" t="s">
        <v>512</v>
      </c>
      <c r="D11" t="s">
        <v>340</v>
      </c>
      <c r="E11" s="84">
        <v>13584057</v>
      </c>
      <c r="F11" s="77">
        <v>42142</v>
      </c>
      <c r="G11" s="77">
        <v>42308</v>
      </c>
    </row>
    <row r="12" spans="1:8" s="47" customFormat="1" ht="30" x14ac:dyDescent="0.25">
      <c r="A12" s="71" t="s">
        <v>205</v>
      </c>
      <c r="B12" s="47" t="s">
        <v>4</v>
      </c>
      <c r="C12" s="49" t="s">
        <v>513</v>
      </c>
      <c r="D12" s="47" t="s">
        <v>477</v>
      </c>
      <c r="E12" s="84">
        <f>16734329+836716</f>
        <v>17571045</v>
      </c>
      <c r="F12" s="77">
        <v>42256</v>
      </c>
      <c r="G12" s="77">
        <v>42353</v>
      </c>
    </row>
    <row r="13" spans="1:8" ht="30" x14ac:dyDescent="0.25">
      <c r="A13" s="71" t="s">
        <v>206</v>
      </c>
      <c r="B13" s="47" t="s">
        <v>4</v>
      </c>
      <c r="C13" s="48" t="s">
        <v>514</v>
      </c>
      <c r="D13" t="s">
        <v>478</v>
      </c>
      <c r="E13" s="84">
        <v>13130099</v>
      </c>
      <c r="F13" s="77">
        <v>42258</v>
      </c>
      <c r="G13" s="77">
        <v>42353</v>
      </c>
    </row>
    <row r="14" spans="1:8" s="47" customFormat="1" ht="25.5" x14ac:dyDescent="0.25">
      <c r="A14" s="71" t="s">
        <v>207</v>
      </c>
      <c r="B14" s="47" t="s">
        <v>4</v>
      </c>
      <c r="C14" s="79" t="s">
        <v>515</v>
      </c>
      <c r="D14" s="47" t="s">
        <v>340</v>
      </c>
      <c r="E14" s="84">
        <v>24664266</v>
      </c>
      <c r="F14" s="77">
        <v>42261</v>
      </c>
      <c r="G14" s="77">
        <v>42353</v>
      </c>
    </row>
    <row r="15" spans="1:8" s="47" customFormat="1" ht="30" x14ac:dyDescent="0.25">
      <c r="A15" s="71" t="s">
        <v>208</v>
      </c>
      <c r="B15" s="47" t="s">
        <v>4</v>
      </c>
      <c r="C15" s="49" t="s">
        <v>516</v>
      </c>
      <c r="D15" s="47" t="s">
        <v>10</v>
      </c>
      <c r="E15" s="84">
        <v>22633634</v>
      </c>
      <c r="F15" s="77">
        <v>42261</v>
      </c>
      <c r="G15" s="77">
        <v>42353</v>
      </c>
    </row>
    <row r="16" spans="1:8" x14ac:dyDescent="0.25">
      <c r="A16" s="71" t="s">
        <v>209</v>
      </c>
      <c r="B16" s="47" t="s">
        <v>4</v>
      </c>
      <c r="C16" s="48" t="s">
        <v>517</v>
      </c>
      <c r="D16" t="s">
        <v>10</v>
      </c>
      <c r="E16" s="81">
        <v>9948695</v>
      </c>
      <c r="F16" s="77">
        <v>42254</v>
      </c>
      <c r="G16" s="77">
        <v>42292</v>
      </c>
    </row>
    <row r="17" spans="1:8" ht="30" x14ac:dyDescent="0.25">
      <c r="A17" s="71" t="s">
        <v>210</v>
      </c>
      <c r="B17" s="47" t="s">
        <v>4</v>
      </c>
      <c r="C17" s="48" t="s">
        <v>518</v>
      </c>
      <c r="D17" t="s">
        <v>93</v>
      </c>
      <c r="E17" s="81">
        <v>15340000</v>
      </c>
      <c r="F17" s="77">
        <v>42200</v>
      </c>
      <c r="G17" s="77" t="s">
        <v>479</v>
      </c>
      <c r="H17" s="77"/>
    </row>
    <row r="18" spans="1:8" ht="30" x14ac:dyDescent="0.25">
      <c r="A18" s="71" t="s">
        <v>211</v>
      </c>
      <c r="B18" s="47" t="s">
        <v>4</v>
      </c>
      <c r="C18" s="48" t="s">
        <v>519</v>
      </c>
      <c r="D18" t="s">
        <v>480</v>
      </c>
      <c r="E18" s="84">
        <v>6374000</v>
      </c>
      <c r="F18" s="77">
        <v>42142</v>
      </c>
      <c r="G18" s="77">
        <v>42216</v>
      </c>
      <c r="H18" s="77"/>
    </row>
    <row r="19" spans="1:8" ht="30" x14ac:dyDescent="0.25">
      <c r="A19" s="71" t="s">
        <v>212</v>
      </c>
      <c r="B19" s="47" t="s">
        <v>4</v>
      </c>
      <c r="C19" s="49" t="s">
        <v>520</v>
      </c>
      <c r="D19" s="47" t="s">
        <v>21</v>
      </c>
      <c r="E19" s="84">
        <v>14943399</v>
      </c>
      <c r="F19" s="77">
        <v>42079</v>
      </c>
      <c r="G19" s="77">
        <v>42128</v>
      </c>
      <c r="H19" s="78"/>
    </row>
    <row r="20" spans="1:8" ht="45" x14ac:dyDescent="0.25">
      <c r="A20" s="71" t="s">
        <v>213</v>
      </c>
      <c r="B20" s="47" t="s">
        <v>4</v>
      </c>
      <c r="C20" s="48" t="s">
        <v>521</v>
      </c>
      <c r="D20" t="s">
        <v>481</v>
      </c>
      <c r="E20" s="84">
        <v>9747980</v>
      </c>
      <c r="F20" s="77">
        <v>42332</v>
      </c>
      <c r="G20" s="77">
        <v>42369</v>
      </c>
      <c r="H20" s="78"/>
    </row>
    <row r="21" spans="1:8" x14ac:dyDescent="0.25">
      <c r="A21" s="85"/>
      <c r="E21" s="8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FE787-2350-4B86-81BB-38CE1D775DA9}">
  <dimension ref="A1:I31"/>
  <sheetViews>
    <sheetView workbookViewId="0">
      <pane ySplit="1" topLeftCell="A23" activePane="bottomLeft" state="frozen"/>
      <selection pane="bottomLeft" activeCell="D18" sqref="D18"/>
    </sheetView>
  </sheetViews>
  <sheetFormatPr defaultRowHeight="15" x14ac:dyDescent="0.25"/>
  <cols>
    <col min="2" max="2" width="30.140625" customWidth="1"/>
    <col min="3" max="3" width="37.140625" customWidth="1"/>
    <col min="4" max="4" width="22.85546875" customWidth="1"/>
    <col min="5" max="5" width="17.28515625" customWidth="1"/>
    <col min="6" max="6" width="20" customWidth="1"/>
    <col min="7" max="7" width="15.7109375" customWidth="1"/>
  </cols>
  <sheetData>
    <row r="1" spans="1:9" ht="29.25" x14ac:dyDescent="0.25">
      <c r="A1" s="1" t="s">
        <v>15</v>
      </c>
      <c r="B1" s="1" t="s">
        <v>0</v>
      </c>
      <c r="C1" s="1" t="s">
        <v>1</v>
      </c>
      <c r="D1" s="1" t="s">
        <v>11</v>
      </c>
      <c r="E1" s="2" t="s">
        <v>182</v>
      </c>
      <c r="F1" s="1" t="s">
        <v>2</v>
      </c>
      <c r="G1" s="1" t="s">
        <v>3</v>
      </c>
    </row>
    <row r="2" spans="1:9" ht="30" x14ac:dyDescent="0.25">
      <c r="A2" s="83" t="s">
        <v>195</v>
      </c>
      <c r="B2" t="s">
        <v>378</v>
      </c>
      <c r="C2" s="48" t="s">
        <v>482</v>
      </c>
      <c r="D2" s="48" t="s">
        <v>483</v>
      </c>
      <c r="E2" s="86">
        <v>17561</v>
      </c>
      <c r="F2" s="77">
        <v>42655</v>
      </c>
      <c r="G2" s="88" t="s">
        <v>484</v>
      </c>
    </row>
    <row r="3" spans="1:9" ht="45" x14ac:dyDescent="0.25">
      <c r="A3" s="83" t="s">
        <v>196</v>
      </c>
      <c r="B3" t="s">
        <v>378</v>
      </c>
      <c r="C3" s="48" t="s">
        <v>522</v>
      </c>
      <c r="D3" t="s">
        <v>485</v>
      </c>
      <c r="E3" s="87">
        <v>9726962</v>
      </c>
      <c r="F3" s="77">
        <v>42643</v>
      </c>
      <c r="G3" s="88" t="s">
        <v>486</v>
      </c>
    </row>
    <row r="4" spans="1:9" ht="45" x14ac:dyDescent="0.25">
      <c r="A4" s="83" t="s">
        <v>197</v>
      </c>
      <c r="B4" t="s">
        <v>4</v>
      </c>
      <c r="C4" s="48" t="s">
        <v>523</v>
      </c>
      <c r="D4" t="s">
        <v>24</v>
      </c>
      <c r="E4" s="87">
        <v>40050724</v>
      </c>
      <c r="F4" s="77">
        <v>42591</v>
      </c>
      <c r="G4" s="77">
        <v>42643</v>
      </c>
    </row>
    <row r="5" spans="1:9" ht="45" x14ac:dyDescent="0.25">
      <c r="A5" s="83" t="s">
        <v>198</v>
      </c>
      <c r="B5" t="s">
        <v>4</v>
      </c>
      <c r="C5" s="48" t="s">
        <v>524</v>
      </c>
      <c r="D5" t="s">
        <v>340</v>
      </c>
      <c r="E5" s="87">
        <v>36469252</v>
      </c>
      <c r="F5" s="77">
        <v>42565</v>
      </c>
      <c r="G5" s="77">
        <v>42704</v>
      </c>
      <c r="H5" s="78"/>
    </row>
    <row r="6" spans="1:9" ht="30" x14ac:dyDescent="0.25">
      <c r="A6" s="83" t="s">
        <v>199</v>
      </c>
      <c r="B6" s="47" t="s">
        <v>4</v>
      </c>
      <c r="C6" s="49" t="s">
        <v>525</v>
      </c>
      <c r="D6" s="47" t="s">
        <v>340</v>
      </c>
      <c r="E6" s="87">
        <v>38500000</v>
      </c>
      <c r="F6" s="77">
        <v>42601</v>
      </c>
      <c r="G6" s="77">
        <v>42623</v>
      </c>
    </row>
    <row r="7" spans="1:9" ht="75" x14ac:dyDescent="0.25">
      <c r="A7" s="83" t="s">
        <v>200</v>
      </c>
      <c r="B7" s="47" t="s">
        <v>4</v>
      </c>
      <c r="C7" s="48" t="s">
        <v>526</v>
      </c>
      <c r="D7" t="s">
        <v>71</v>
      </c>
      <c r="E7" s="87">
        <f>345000+7706804</f>
        <v>8051804</v>
      </c>
      <c r="F7" s="77">
        <v>42597</v>
      </c>
      <c r="G7" s="77">
        <v>42643</v>
      </c>
      <c r="H7" s="78"/>
    </row>
    <row r="8" spans="1:9" ht="60" x14ac:dyDescent="0.25">
      <c r="A8" s="83" t="s">
        <v>201</v>
      </c>
      <c r="B8" s="47" t="s">
        <v>4</v>
      </c>
      <c r="C8" s="48" t="s">
        <v>527</v>
      </c>
      <c r="D8" t="s">
        <v>336</v>
      </c>
      <c r="E8" s="87">
        <v>9799381</v>
      </c>
      <c r="F8" s="77">
        <v>42613</v>
      </c>
      <c r="G8" s="77">
        <v>42674</v>
      </c>
      <c r="H8" s="78"/>
    </row>
    <row r="9" spans="1:9" ht="45" x14ac:dyDescent="0.25">
      <c r="A9" s="83" t="s">
        <v>202</v>
      </c>
      <c r="B9" s="47" t="s">
        <v>4</v>
      </c>
      <c r="C9" s="48" t="s">
        <v>528</v>
      </c>
      <c r="D9" t="s">
        <v>487</v>
      </c>
      <c r="E9" s="87">
        <v>7800000</v>
      </c>
      <c r="F9" s="77">
        <v>42683</v>
      </c>
      <c r="G9" s="77">
        <v>42735</v>
      </c>
      <c r="H9" s="78"/>
      <c r="I9" s="47"/>
    </row>
    <row r="10" spans="1:9" ht="45" x14ac:dyDescent="0.25">
      <c r="A10" s="83" t="s">
        <v>203</v>
      </c>
      <c r="B10" s="47" t="s">
        <v>4</v>
      </c>
      <c r="C10" s="48" t="s">
        <v>529</v>
      </c>
      <c r="D10" t="s">
        <v>477</v>
      </c>
      <c r="E10" s="87">
        <v>17912494</v>
      </c>
      <c r="F10" s="77">
        <v>42552</v>
      </c>
      <c r="G10" s="88" t="s">
        <v>488</v>
      </c>
      <c r="H10" s="78"/>
    </row>
    <row r="11" spans="1:9" ht="30" x14ac:dyDescent="0.25">
      <c r="A11" s="83" t="s">
        <v>204</v>
      </c>
      <c r="B11" s="47" t="s">
        <v>4</v>
      </c>
      <c r="C11" s="48" t="s">
        <v>530</v>
      </c>
      <c r="D11" t="s">
        <v>489</v>
      </c>
      <c r="E11" s="87">
        <v>13681810</v>
      </c>
      <c r="F11" s="77">
        <v>42562</v>
      </c>
      <c r="G11" s="88">
        <v>42719</v>
      </c>
      <c r="H11" s="78"/>
    </row>
    <row r="12" spans="1:9" ht="45" x14ac:dyDescent="0.25">
      <c r="A12" s="83" t="s">
        <v>205</v>
      </c>
      <c r="B12" s="47" t="s">
        <v>4</v>
      </c>
      <c r="C12" s="48" t="s">
        <v>531</v>
      </c>
      <c r="D12" s="47" t="s">
        <v>490</v>
      </c>
      <c r="E12" s="87">
        <v>7820000</v>
      </c>
      <c r="F12" s="77">
        <v>42576</v>
      </c>
      <c r="G12" s="88">
        <v>42653</v>
      </c>
      <c r="H12" s="78"/>
    </row>
    <row r="13" spans="1:9" ht="45" x14ac:dyDescent="0.25">
      <c r="A13" s="83" t="s">
        <v>206</v>
      </c>
      <c r="B13" s="47" t="s">
        <v>4</v>
      </c>
      <c r="C13" s="48" t="s">
        <v>532</v>
      </c>
      <c r="D13" t="s">
        <v>340</v>
      </c>
      <c r="E13" s="87">
        <v>7643685</v>
      </c>
      <c r="F13" s="77">
        <v>42479</v>
      </c>
      <c r="G13" s="88" t="s">
        <v>491</v>
      </c>
      <c r="H13" s="78"/>
    </row>
    <row r="14" spans="1:9" x14ac:dyDescent="0.25">
      <c r="A14" s="83" t="s">
        <v>207</v>
      </c>
      <c r="B14" s="47" t="s">
        <v>4</v>
      </c>
      <c r="C14" t="s">
        <v>533</v>
      </c>
      <c r="D14" t="s">
        <v>93</v>
      </c>
      <c r="E14" s="87">
        <v>13860000</v>
      </c>
      <c r="F14" s="77">
        <v>42556</v>
      </c>
      <c r="G14" s="77">
        <v>42613</v>
      </c>
      <c r="H14" s="78"/>
    </row>
    <row r="15" spans="1:9" ht="30" x14ac:dyDescent="0.25">
      <c r="A15" s="83" t="s">
        <v>208</v>
      </c>
      <c r="B15" s="47" t="s">
        <v>4</v>
      </c>
      <c r="C15" s="48" t="s">
        <v>534</v>
      </c>
      <c r="D15" t="s">
        <v>492</v>
      </c>
      <c r="E15" s="87">
        <v>5676853</v>
      </c>
      <c r="F15" s="77">
        <v>42667</v>
      </c>
      <c r="G15" s="77">
        <v>42735</v>
      </c>
      <c r="H15" s="78"/>
    </row>
    <row r="16" spans="1:9" ht="30" x14ac:dyDescent="0.25">
      <c r="A16" s="83" t="s">
        <v>209</v>
      </c>
      <c r="B16" s="47" t="s">
        <v>4</v>
      </c>
      <c r="C16" s="48" t="s">
        <v>493</v>
      </c>
      <c r="D16" t="s">
        <v>494</v>
      </c>
      <c r="E16" s="87">
        <v>8759917</v>
      </c>
      <c r="F16" s="77">
        <v>42482</v>
      </c>
      <c r="G16" s="77">
        <v>42522</v>
      </c>
      <c r="H16" s="78"/>
    </row>
    <row r="17" spans="1:8" ht="30" x14ac:dyDescent="0.25">
      <c r="A17" s="83" t="s">
        <v>210</v>
      </c>
      <c r="B17" s="47" t="s">
        <v>4</v>
      </c>
      <c r="C17" s="48" t="s">
        <v>535</v>
      </c>
      <c r="D17" t="s">
        <v>19</v>
      </c>
      <c r="E17" s="87">
        <v>5990000</v>
      </c>
      <c r="F17" s="77">
        <v>42535</v>
      </c>
      <c r="G17" s="77">
        <v>42597</v>
      </c>
      <c r="H17" s="78"/>
    </row>
    <row r="18" spans="1:8" x14ac:dyDescent="0.25">
      <c r="A18" s="83"/>
    </row>
    <row r="19" spans="1:8" x14ac:dyDescent="0.25">
      <c r="A19" s="83"/>
    </row>
    <row r="20" spans="1:8" x14ac:dyDescent="0.25">
      <c r="A20" s="83"/>
    </row>
    <row r="21" spans="1:8" x14ac:dyDescent="0.25">
      <c r="A21" s="83"/>
    </row>
    <row r="22" spans="1:8" x14ac:dyDescent="0.25">
      <c r="A22" s="83"/>
    </row>
    <row r="23" spans="1:8" x14ac:dyDescent="0.25">
      <c r="A23" s="83"/>
    </row>
    <row r="24" spans="1:8" x14ac:dyDescent="0.25">
      <c r="A24" s="83"/>
    </row>
    <row r="25" spans="1:8" x14ac:dyDescent="0.25">
      <c r="A25" s="83"/>
    </row>
    <row r="26" spans="1:8" x14ac:dyDescent="0.25">
      <c r="A26" s="83"/>
    </row>
    <row r="27" spans="1:8" x14ac:dyDescent="0.25">
      <c r="A27" s="83"/>
    </row>
    <row r="28" spans="1:8" x14ac:dyDescent="0.25">
      <c r="A28" s="83"/>
    </row>
    <row r="29" spans="1:8" x14ac:dyDescent="0.25">
      <c r="A29" s="83"/>
    </row>
    <row r="30" spans="1:8" x14ac:dyDescent="0.25">
      <c r="A30" s="83"/>
    </row>
    <row r="31" spans="1:8" x14ac:dyDescent="0.25">
      <c r="A31" s="8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26D9E-1C30-49A0-A4E8-AE5E3A686631}">
  <dimension ref="A1:H42"/>
  <sheetViews>
    <sheetView workbookViewId="0">
      <pane ySplit="3" topLeftCell="A34" activePane="bottomLeft" state="frozen"/>
      <selection pane="bottomLeft" activeCell="G42" sqref="G42"/>
    </sheetView>
  </sheetViews>
  <sheetFormatPr defaultColWidth="9.140625" defaultRowHeight="15" x14ac:dyDescent="0.25"/>
  <cols>
    <col min="1" max="1" width="9.140625" style="3"/>
    <col min="2" max="2" width="21.42578125" style="4" customWidth="1"/>
    <col min="3" max="3" width="45.85546875" style="4" customWidth="1"/>
    <col min="4" max="4" width="19.7109375" style="4" customWidth="1"/>
    <col min="5" max="5" width="15.7109375" style="32" customWidth="1"/>
    <col min="6" max="6" width="15.85546875" style="4" customWidth="1"/>
    <col min="7" max="7" width="17" style="4" customWidth="1"/>
    <col min="8" max="8" width="12" style="3" bestFit="1" customWidth="1"/>
    <col min="9" max="9" width="21.7109375" style="3" customWidth="1"/>
    <col min="10" max="16384" width="9.140625" style="3"/>
  </cols>
  <sheetData>
    <row r="1" spans="1:8" x14ac:dyDescent="0.25">
      <c r="B1" s="135" t="s">
        <v>65</v>
      </c>
      <c r="C1" s="135"/>
      <c r="D1" s="135"/>
      <c r="E1" s="135"/>
      <c r="F1" s="135"/>
      <c r="G1" s="135"/>
    </row>
    <row r="3" spans="1:8" s="4" customFormat="1" ht="29.25" x14ac:dyDescent="0.25">
      <c r="A3" s="1" t="s">
        <v>15</v>
      </c>
      <c r="B3" s="1" t="s">
        <v>0</v>
      </c>
      <c r="C3" s="1" t="s">
        <v>1</v>
      </c>
      <c r="D3" s="1" t="s">
        <v>11</v>
      </c>
      <c r="E3" s="2" t="s">
        <v>182</v>
      </c>
      <c r="F3" s="1" t="s">
        <v>2</v>
      </c>
      <c r="G3" s="1" t="s">
        <v>3</v>
      </c>
    </row>
    <row r="4" spans="1:8" ht="30" x14ac:dyDescent="0.25">
      <c r="A4" s="9" t="s">
        <v>195</v>
      </c>
      <c r="B4" s="16" t="s">
        <v>4</v>
      </c>
      <c r="C4" s="31" t="s">
        <v>434</v>
      </c>
      <c r="D4" s="27" t="s">
        <v>435</v>
      </c>
      <c r="E4" s="13">
        <v>5143259</v>
      </c>
      <c r="F4" s="23">
        <v>36525</v>
      </c>
      <c r="G4" s="23">
        <v>44286</v>
      </c>
      <c r="H4" s="40"/>
    </row>
    <row r="5" spans="1:8" ht="45" x14ac:dyDescent="0.25">
      <c r="A5" s="9" t="s">
        <v>196</v>
      </c>
      <c r="B5" s="16" t="s">
        <v>387</v>
      </c>
      <c r="C5" s="31" t="s">
        <v>388</v>
      </c>
      <c r="D5" s="27" t="s">
        <v>389</v>
      </c>
      <c r="E5" s="13">
        <v>62232000</v>
      </c>
      <c r="F5" s="23">
        <v>36678</v>
      </c>
      <c r="G5" s="23" t="s">
        <v>372</v>
      </c>
      <c r="H5" s="41"/>
    </row>
    <row r="6" spans="1:8" ht="45" x14ac:dyDescent="0.25">
      <c r="A6" s="9" t="s">
        <v>197</v>
      </c>
      <c r="B6" s="16" t="s">
        <v>412</v>
      </c>
      <c r="C6" s="31" t="s">
        <v>443</v>
      </c>
      <c r="D6" s="27" t="s">
        <v>413</v>
      </c>
      <c r="E6" s="13">
        <v>7833804</v>
      </c>
      <c r="F6" s="23">
        <v>37097</v>
      </c>
      <c r="G6" s="23" t="s">
        <v>372</v>
      </c>
      <c r="H6" s="51"/>
    </row>
    <row r="7" spans="1:8" x14ac:dyDescent="0.25">
      <c r="A7" s="9" t="s">
        <v>198</v>
      </c>
      <c r="B7" s="16" t="s">
        <v>8</v>
      </c>
      <c r="C7" s="31" t="s">
        <v>422</v>
      </c>
      <c r="D7" s="27" t="s">
        <v>423</v>
      </c>
      <c r="E7" s="13">
        <v>24900250</v>
      </c>
      <c r="F7" s="23">
        <v>37986</v>
      </c>
      <c r="G7" s="23" t="s">
        <v>372</v>
      </c>
      <c r="H7" s="40"/>
    </row>
    <row r="8" spans="1:8" ht="30" x14ac:dyDescent="0.25">
      <c r="A8" s="9" t="s">
        <v>199</v>
      </c>
      <c r="B8" s="16" t="s">
        <v>414</v>
      </c>
      <c r="C8" s="31" t="s">
        <v>415</v>
      </c>
      <c r="D8" s="27" t="s">
        <v>416</v>
      </c>
      <c r="E8" s="13">
        <v>18983526</v>
      </c>
      <c r="F8" s="23">
        <v>39234</v>
      </c>
      <c r="G8" s="23" t="s">
        <v>372</v>
      </c>
      <c r="H8" s="40"/>
    </row>
    <row r="9" spans="1:8" ht="30" x14ac:dyDescent="0.25">
      <c r="A9" s="9" t="s">
        <v>200</v>
      </c>
      <c r="B9" s="16" t="s">
        <v>352</v>
      </c>
      <c r="C9" s="31" t="s">
        <v>427</v>
      </c>
      <c r="D9" s="27" t="s">
        <v>423</v>
      </c>
      <c r="E9" s="13">
        <v>5192366</v>
      </c>
      <c r="F9" s="23">
        <v>39783</v>
      </c>
      <c r="G9" s="23" t="s">
        <v>372</v>
      </c>
      <c r="H9" s="40"/>
    </row>
    <row r="10" spans="1:8" ht="45" x14ac:dyDescent="0.25">
      <c r="A10" s="9" t="s">
        <v>201</v>
      </c>
      <c r="B10" s="16" t="s">
        <v>4</v>
      </c>
      <c r="C10" s="31" t="s">
        <v>440</v>
      </c>
      <c r="D10" s="27" t="s">
        <v>441</v>
      </c>
      <c r="E10" s="13">
        <v>33673413</v>
      </c>
      <c r="F10" s="23">
        <v>40543</v>
      </c>
      <c r="G10" s="23">
        <v>43131</v>
      </c>
      <c r="H10" s="53"/>
    </row>
    <row r="11" spans="1:8" ht="30" x14ac:dyDescent="0.25">
      <c r="A11" s="9" t="s">
        <v>202</v>
      </c>
      <c r="B11" s="12" t="s">
        <v>7</v>
      </c>
      <c r="C11" s="11" t="s">
        <v>70</v>
      </c>
      <c r="D11" s="11" t="s">
        <v>71</v>
      </c>
      <c r="E11" s="13" t="s">
        <v>73</v>
      </c>
      <c r="F11" s="14">
        <v>42156</v>
      </c>
      <c r="G11" s="14" t="s">
        <v>72</v>
      </c>
      <c r="H11" s="6"/>
    </row>
    <row r="12" spans="1:8" x14ac:dyDescent="0.25">
      <c r="A12" s="9" t="s">
        <v>203</v>
      </c>
      <c r="B12" s="16" t="s">
        <v>4</v>
      </c>
      <c r="C12" s="31" t="s">
        <v>446</v>
      </c>
      <c r="D12" s="27" t="s">
        <v>384</v>
      </c>
      <c r="E12" s="13">
        <v>172764260</v>
      </c>
      <c r="F12" s="23">
        <v>42352</v>
      </c>
      <c r="G12" s="23" t="s">
        <v>372</v>
      </c>
      <c r="H12" s="51"/>
    </row>
    <row r="13" spans="1:8" x14ac:dyDescent="0.25">
      <c r="A13" s="9" t="s">
        <v>204</v>
      </c>
      <c r="B13" s="16" t="s">
        <v>390</v>
      </c>
      <c r="C13" s="31" t="s">
        <v>417</v>
      </c>
      <c r="D13" s="27" t="s">
        <v>418</v>
      </c>
      <c r="E13" s="13">
        <v>10788058</v>
      </c>
      <c r="F13" s="23">
        <v>42069</v>
      </c>
      <c r="G13" s="23" t="s">
        <v>372</v>
      </c>
      <c r="H13" s="41"/>
    </row>
    <row r="14" spans="1:8" ht="30" x14ac:dyDescent="0.25">
      <c r="A14" s="9" t="s">
        <v>205</v>
      </c>
      <c r="B14" s="16" t="s">
        <v>4</v>
      </c>
      <c r="C14" s="31" t="s">
        <v>411</v>
      </c>
      <c r="D14" s="27" t="s">
        <v>384</v>
      </c>
      <c r="E14" s="13">
        <v>7246524</v>
      </c>
      <c r="F14" s="23">
        <v>42691</v>
      </c>
      <c r="G14" s="23" t="s">
        <v>372</v>
      </c>
      <c r="H14" s="50"/>
    </row>
    <row r="15" spans="1:8" ht="30" x14ac:dyDescent="0.25">
      <c r="A15" s="9" t="s">
        <v>206</v>
      </c>
      <c r="B15" s="16" t="s">
        <v>390</v>
      </c>
      <c r="C15" s="31" t="s">
        <v>428</v>
      </c>
      <c r="D15" s="27" t="s">
        <v>392</v>
      </c>
      <c r="E15" s="13">
        <v>6932800</v>
      </c>
      <c r="F15" s="23">
        <v>42515</v>
      </c>
      <c r="G15" s="23">
        <v>44341</v>
      </c>
      <c r="H15" s="52"/>
    </row>
    <row r="16" spans="1:8" ht="45" x14ac:dyDescent="0.25">
      <c r="A16" s="9" t="s">
        <v>207</v>
      </c>
      <c r="B16" s="16" t="s">
        <v>352</v>
      </c>
      <c r="C16" s="31" t="s">
        <v>429</v>
      </c>
      <c r="D16" s="27" t="s">
        <v>354</v>
      </c>
      <c r="E16" s="13">
        <v>11195359</v>
      </c>
      <c r="F16" s="23">
        <v>42734</v>
      </c>
      <c r="G16" s="23">
        <v>44651</v>
      </c>
      <c r="H16" s="53"/>
    </row>
    <row r="17" spans="1:8" ht="30" x14ac:dyDescent="0.25">
      <c r="A17" s="9" t="s">
        <v>208</v>
      </c>
      <c r="B17" s="16" t="s">
        <v>352</v>
      </c>
      <c r="C17" s="31" t="s">
        <v>430</v>
      </c>
      <c r="D17" s="27" t="s">
        <v>354</v>
      </c>
      <c r="E17" s="13">
        <v>13462980</v>
      </c>
      <c r="F17" s="23">
        <v>42734</v>
      </c>
      <c r="G17" s="23">
        <v>44651</v>
      </c>
      <c r="H17" s="53"/>
    </row>
    <row r="18" spans="1:8" ht="30" x14ac:dyDescent="0.25">
      <c r="A18" s="9" t="s">
        <v>209</v>
      </c>
      <c r="B18" s="16" t="s">
        <v>4</v>
      </c>
      <c r="C18" s="31" t="s">
        <v>356</v>
      </c>
      <c r="D18" s="27" t="s">
        <v>357</v>
      </c>
      <c r="E18" s="13">
        <v>32819254</v>
      </c>
      <c r="F18" s="23">
        <v>42643</v>
      </c>
      <c r="G18" s="23">
        <v>43131</v>
      </c>
      <c r="H18" s="53"/>
    </row>
    <row r="19" spans="1:8" ht="30" x14ac:dyDescent="0.25">
      <c r="A19" s="9" t="s">
        <v>210</v>
      </c>
      <c r="B19" s="16" t="s">
        <v>4</v>
      </c>
      <c r="C19" s="31" t="s">
        <v>360</v>
      </c>
      <c r="D19" s="27" t="s">
        <v>361</v>
      </c>
      <c r="E19" s="13">
        <f>28428400-E42</f>
        <v>20902400</v>
      </c>
      <c r="F19" s="23">
        <v>42643</v>
      </c>
      <c r="G19" s="23">
        <v>43131</v>
      </c>
      <c r="H19" s="53"/>
    </row>
    <row r="20" spans="1:8" ht="24" customHeight="1" x14ac:dyDescent="0.25">
      <c r="A20" s="9" t="s">
        <v>211</v>
      </c>
      <c r="B20" s="12" t="s">
        <v>7</v>
      </c>
      <c r="C20" s="11" t="s">
        <v>9</v>
      </c>
      <c r="D20" s="11" t="s">
        <v>10</v>
      </c>
      <c r="E20" s="13">
        <v>20508000</v>
      </c>
      <c r="F20" s="14">
        <v>42990</v>
      </c>
      <c r="G20" s="14">
        <v>43281</v>
      </c>
      <c r="H20" s="6"/>
    </row>
    <row r="21" spans="1:8" ht="30" x14ac:dyDescent="0.25">
      <c r="A21" s="9" t="s">
        <v>212</v>
      </c>
      <c r="B21" s="12" t="s">
        <v>4</v>
      </c>
      <c r="C21" s="22" t="s">
        <v>183</v>
      </c>
      <c r="D21" s="27" t="s">
        <v>78</v>
      </c>
      <c r="E21" s="13">
        <v>11780000</v>
      </c>
      <c r="F21" s="23">
        <v>43074</v>
      </c>
      <c r="G21" s="23">
        <v>43099</v>
      </c>
    </row>
    <row r="22" spans="1:8" ht="30" x14ac:dyDescent="0.25">
      <c r="A22" s="9" t="s">
        <v>213</v>
      </c>
      <c r="B22" s="12" t="s">
        <v>4</v>
      </c>
      <c r="C22" s="24" t="s">
        <v>79</v>
      </c>
      <c r="D22" s="22" t="s">
        <v>80</v>
      </c>
      <c r="E22" s="13">
        <f>13046844*1.05-4566396</f>
        <v>9132790.2000000011</v>
      </c>
      <c r="F22" s="23">
        <v>43052</v>
      </c>
      <c r="G22" s="23">
        <v>43100</v>
      </c>
    </row>
    <row r="23" spans="1:8" ht="30" x14ac:dyDescent="0.25">
      <c r="A23" s="9" t="s">
        <v>214</v>
      </c>
      <c r="B23" s="12" t="s">
        <v>4</v>
      </c>
      <c r="C23" s="24" t="s">
        <v>81</v>
      </c>
      <c r="D23" s="22" t="s">
        <v>80</v>
      </c>
      <c r="E23" s="13">
        <v>20384431.199999999</v>
      </c>
      <c r="F23" s="23">
        <v>42982</v>
      </c>
      <c r="G23" s="23">
        <v>43054</v>
      </c>
    </row>
    <row r="24" spans="1:8" ht="30" x14ac:dyDescent="0.25">
      <c r="A24" s="9" t="s">
        <v>215</v>
      </c>
      <c r="B24" s="12" t="s">
        <v>4</v>
      </c>
      <c r="C24" s="24" t="s">
        <v>82</v>
      </c>
      <c r="D24" s="22" t="s">
        <v>80</v>
      </c>
      <c r="E24" s="13">
        <v>11608406</v>
      </c>
      <c r="F24" s="23">
        <v>42982</v>
      </c>
      <c r="G24" s="23">
        <v>43039</v>
      </c>
    </row>
    <row r="25" spans="1:8" ht="30" x14ac:dyDescent="0.25">
      <c r="A25" s="9" t="s">
        <v>216</v>
      </c>
      <c r="B25" s="12" t="s">
        <v>4</v>
      </c>
      <c r="C25" s="25" t="s">
        <v>83</v>
      </c>
      <c r="D25" s="27" t="s">
        <v>84</v>
      </c>
      <c r="E25" s="13">
        <v>8428250</v>
      </c>
      <c r="F25" s="23">
        <v>42943</v>
      </c>
      <c r="G25" s="23">
        <v>43008</v>
      </c>
    </row>
    <row r="26" spans="1:8" ht="30" x14ac:dyDescent="0.25">
      <c r="A26" s="9" t="s">
        <v>217</v>
      </c>
      <c r="B26" s="12" t="s">
        <v>4</v>
      </c>
      <c r="C26" s="26" t="s">
        <v>85</v>
      </c>
      <c r="D26" s="27" t="s">
        <v>86</v>
      </c>
      <c r="E26" s="13">
        <v>15300000</v>
      </c>
      <c r="F26" s="23">
        <v>42916</v>
      </c>
      <c r="G26" s="23">
        <v>42993</v>
      </c>
    </row>
    <row r="27" spans="1:8" x14ac:dyDescent="0.25">
      <c r="A27" s="9" t="s">
        <v>218</v>
      </c>
      <c r="B27" s="12" t="s">
        <v>4</v>
      </c>
      <c r="C27" s="26" t="s">
        <v>87</v>
      </c>
      <c r="D27" s="27" t="s">
        <v>86</v>
      </c>
      <c r="E27" s="13">
        <v>44100000</v>
      </c>
      <c r="F27" s="23">
        <v>42916</v>
      </c>
      <c r="G27" s="23">
        <v>42993</v>
      </c>
    </row>
    <row r="28" spans="1:8" ht="30" x14ac:dyDescent="0.25">
      <c r="A28" s="9" t="s">
        <v>219</v>
      </c>
      <c r="B28" s="12" t="s">
        <v>4</v>
      </c>
      <c r="C28" s="26" t="s">
        <v>88</v>
      </c>
      <c r="D28" s="27" t="s">
        <v>89</v>
      </c>
      <c r="E28" s="13">
        <v>12300000</v>
      </c>
      <c r="F28" s="23">
        <v>42916</v>
      </c>
      <c r="G28" s="23">
        <v>42981</v>
      </c>
    </row>
    <row r="29" spans="1:8" ht="30" x14ac:dyDescent="0.25">
      <c r="A29" s="9" t="s">
        <v>220</v>
      </c>
      <c r="B29" s="12" t="s">
        <v>4</v>
      </c>
      <c r="C29" s="27" t="s">
        <v>184</v>
      </c>
      <c r="D29" s="27" t="s">
        <v>86</v>
      </c>
      <c r="E29" s="13">
        <f>109783792/2</f>
        <v>54891896</v>
      </c>
      <c r="F29" s="23">
        <v>42786</v>
      </c>
      <c r="G29" s="23">
        <v>42885</v>
      </c>
    </row>
    <row r="30" spans="1:8" ht="30" x14ac:dyDescent="0.25">
      <c r="A30" s="9" t="s">
        <v>221</v>
      </c>
      <c r="B30" s="16" t="s">
        <v>5</v>
      </c>
      <c r="C30" s="27" t="s">
        <v>185</v>
      </c>
      <c r="D30" s="27" t="s">
        <v>90</v>
      </c>
      <c r="E30" s="13">
        <v>36600000</v>
      </c>
      <c r="F30" s="23">
        <v>42871</v>
      </c>
      <c r="G30" s="23" t="s">
        <v>91</v>
      </c>
    </row>
    <row r="31" spans="1:8" x14ac:dyDescent="0.25">
      <c r="A31" s="9" t="s">
        <v>222</v>
      </c>
      <c r="B31" s="16" t="s">
        <v>4</v>
      </c>
      <c r="C31" s="28" t="s">
        <v>92</v>
      </c>
      <c r="D31" s="27" t="s">
        <v>93</v>
      </c>
      <c r="E31" s="13">
        <f>13460000/2</f>
        <v>6730000</v>
      </c>
      <c r="F31" s="23">
        <v>42857</v>
      </c>
      <c r="G31" s="23">
        <v>42946</v>
      </c>
    </row>
    <row r="32" spans="1:8" x14ac:dyDescent="0.25">
      <c r="A32" s="9" t="s">
        <v>223</v>
      </c>
      <c r="B32" s="16" t="s">
        <v>4</v>
      </c>
      <c r="C32" s="28" t="s">
        <v>94</v>
      </c>
      <c r="D32" s="27" t="s">
        <v>93</v>
      </c>
      <c r="E32" s="13">
        <f>13460000/2</f>
        <v>6730000</v>
      </c>
      <c r="F32" s="23">
        <v>42857</v>
      </c>
      <c r="G32" s="23">
        <v>43069</v>
      </c>
    </row>
    <row r="33" spans="1:8" ht="30" x14ac:dyDescent="0.25">
      <c r="A33" s="9" t="s">
        <v>224</v>
      </c>
      <c r="B33" s="16" t="s">
        <v>4</v>
      </c>
      <c r="C33" s="27" t="s">
        <v>95</v>
      </c>
      <c r="D33" s="27" t="s">
        <v>96</v>
      </c>
      <c r="E33" s="13">
        <f>14997000+749850</f>
        <v>15746850</v>
      </c>
      <c r="F33" s="23">
        <v>42982</v>
      </c>
      <c r="G33" s="23">
        <v>43069</v>
      </c>
    </row>
    <row r="34" spans="1:8" ht="41.25" customHeight="1" x14ac:dyDescent="0.25">
      <c r="A34" s="9" t="s">
        <v>225</v>
      </c>
      <c r="B34" s="16" t="s">
        <v>4</v>
      </c>
      <c r="C34" s="27" t="s">
        <v>186</v>
      </c>
      <c r="D34" s="27" t="s">
        <v>98</v>
      </c>
      <c r="E34" s="13">
        <v>5870000</v>
      </c>
      <c r="F34" s="23">
        <v>42800</v>
      </c>
      <c r="G34" s="23">
        <v>43768</v>
      </c>
    </row>
    <row r="35" spans="1:8" x14ac:dyDescent="0.25">
      <c r="A35" s="9" t="s">
        <v>226</v>
      </c>
      <c r="B35" s="16" t="s">
        <v>4</v>
      </c>
      <c r="C35" s="26" t="s">
        <v>99</v>
      </c>
      <c r="D35" s="27" t="s">
        <v>100</v>
      </c>
      <c r="E35" s="13">
        <f>7800000*1.05</f>
        <v>8190000</v>
      </c>
      <c r="F35" s="23">
        <v>43087</v>
      </c>
      <c r="G35" s="23">
        <v>43190</v>
      </c>
    </row>
    <row r="36" spans="1:8" x14ac:dyDescent="0.25">
      <c r="A36" s="9" t="s">
        <v>227</v>
      </c>
      <c r="B36" s="16" t="s">
        <v>8</v>
      </c>
      <c r="C36" s="29" t="s">
        <v>101</v>
      </c>
      <c r="D36" s="27" t="s">
        <v>102</v>
      </c>
      <c r="E36" s="13">
        <v>12758000</v>
      </c>
      <c r="F36" s="23">
        <v>42948</v>
      </c>
      <c r="G36" s="23">
        <v>43048</v>
      </c>
    </row>
    <row r="37" spans="1:8" ht="45" x14ac:dyDescent="0.25">
      <c r="A37" s="9" t="s">
        <v>228</v>
      </c>
      <c r="B37" s="16" t="s">
        <v>4</v>
      </c>
      <c r="C37" s="25" t="s">
        <v>187</v>
      </c>
      <c r="D37" s="27" t="s">
        <v>103</v>
      </c>
      <c r="E37" s="13">
        <v>6180000</v>
      </c>
      <c r="F37" s="23">
        <v>42898</v>
      </c>
      <c r="G37" s="30" t="s">
        <v>104</v>
      </c>
    </row>
    <row r="38" spans="1:8" ht="30" x14ac:dyDescent="0.25">
      <c r="A38" s="9" t="s">
        <v>229</v>
      </c>
      <c r="B38" s="16" t="s">
        <v>5</v>
      </c>
      <c r="C38" s="31" t="s">
        <v>105</v>
      </c>
      <c r="D38" s="27" t="s">
        <v>106</v>
      </c>
      <c r="E38" s="13">
        <v>7788000</v>
      </c>
      <c r="F38" s="23">
        <v>42739</v>
      </c>
      <c r="G38" s="23"/>
    </row>
    <row r="39" spans="1:8" ht="30" x14ac:dyDescent="0.25">
      <c r="A39" s="9" t="s">
        <v>230</v>
      </c>
      <c r="B39" s="16" t="s">
        <v>352</v>
      </c>
      <c r="C39" s="31" t="s">
        <v>353</v>
      </c>
      <c r="D39" s="27" t="s">
        <v>354</v>
      </c>
      <c r="E39" s="13">
        <v>6517440</v>
      </c>
      <c r="F39" s="23">
        <v>42737</v>
      </c>
      <c r="G39" s="23">
        <v>44561</v>
      </c>
      <c r="H39" s="42"/>
    </row>
    <row r="40" spans="1:8" ht="30" x14ac:dyDescent="0.25">
      <c r="A40" s="9" t="s">
        <v>231</v>
      </c>
      <c r="B40" s="16" t="s">
        <v>352</v>
      </c>
      <c r="C40" s="31" t="s">
        <v>393</v>
      </c>
      <c r="D40" s="27" t="s">
        <v>354</v>
      </c>
      <c r="E40" s="13">
        <v>50211682</v>
      </c>
      <c r="F40" s="23">
        <v>42737</v>
      </c>
      <c r="G40" s="23">
        <v>46022</v>
      </c>
      <c r="H40" s="53"/>
    </row>
    <row r="41" spans="1:8" ht="45" x14ac:dyDescent="0.25">
      <c r="A41" s="9" t="s">
        <v>232</v>
      </c>
      <c r="B41" s="16" t="s">
        <v>394</v>
      </c>
      <c r="C41" s="31" t="s">
        <v>439</v>
      </c>
      <c r="D41" s="27" t="s">
        <v>432</v>
      </c>
      <c r="E41" s="13">
        <v>5550841</v>
      </c>
      <c r="F41" s="23">
        <v>42864</v>
      </c>
      <c r="G41" s="23">
        <v>43957</v>
      </c>
      <c r="H41" s="53"/>
    </row>
    <row r="42" spans="1:8" ht="30" x14ac:dyDescent="0.25">
      <c r="A42" s="9" t="s">
        <v>233</v>
      </c>
      <c r="B42" s="16" t="s">
        <v>4</v>
      </c>
      <c r="C42" s="31" t="s">
        <v>447</v>
      </c>
      <c r="D42" s="27" t="s">
        <v>361</v>
      </c>
      <c r="E42" s="13">
        <v>7526000</v>
      </c>
      <c r="F42" s="23">
        <v>42793</v>
      </c>
      <c r="G42" s="23">
        <v>43131</v>
      </c>
      <c r="H42" s="53"/>
    </row>
  </sheetData>
  <dataConsolidate/>
  <mergeCells count="1">
    <mergeCell ref="B1:G1"/>
  </mergeCells>
  <dataValidations count="1">
    <dataValidation type="list" allowBlank="1" showInputMessage="1" showErrorMessage="1" sqref="D21:D38" xr:uid="{4A8E3742-A187-47F8-B270-3F5DC44B6223}">
      <formula1>Munka1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EC629-4DE9-4665-9D4D-928F1B3A7398}">
  <dimension ref="A1:H44"/>
  <sheetViews>
    <sheetView workbookViewId="0">
      <pane ySplit="1" topLeftCell="A32" activePane="bottomLeft" state="frozen"/>
      <selection pane="bottomLeft" activeCell="H41" sqref="H41"/>
    </sheetView>
  </sheetViews>
  <sheetFormatPr defaultColWidth="9.140625" defaultRowHeight="15" x14ac:dyDescent="0.25"/>
  <cols>
    <col min="1" max="1" width="9.42578125" style="3" customWidth="1"/>
    <col min="2" max="2" width="28.5703125" style="3" customWidth="1"/>
    <col min="3" max="3" width="53.7109375" style="3" customWidth="1"/>
    <col min="4" max="4" width="17" style="4" customWidth="1"/>
    <col min="5" max="5" width="13.140625" style="3" bestFit="1" customWidth="1"/>
    <col min="6" max="6" width="11.85546875" style="3" bestFit="1" customWidth="1"/>
    <col min="7" max="7" width="17.28515625" style="3" bestFit="1" customWidth="1"/>
    <col min="8" max="8" width="12" style="3" bestFit="1" customWidth="1"/>
    <col min="9" max="16384" width="9.140625" style="3"/>
  </cols>
  <sheetData>
    <row r="1" spans="1:8" s="4" customFormat="1" ht="43.5" x14ac:dyDescent="0.25">
      <c r="A1" s="1" t="s">
        <v>15</v>
      </c>
      <c r="B1" s="1" t="s">
        <v>0</v>
      </c>
      <c r="C1" s="1" t="s">
        <v>1</v>
      </c>
      <c r="D1" s="1" t="s">
        <v>11</v>
      </c>
      <c r="E1" s="2" t="s">
        <v>182</v>
      </c>
      <c r="F1" s="1" t="s">
        <v>2</v>
      </c>
      <c r="G1" s="1" t="s">
        <v>3</v>
      </c>
    </row>
    <row r="2" spans="1:8" ht="30" x14ac:dyDescent="0.25">
      <c r="A2" s="9" t="s">
        <v>195</v>
      </c>
      <c r="B2" s="9" t="s">
        <v>4</v>
      </c>
      <c r="C2" s="26" t="s">
        <v>434</v>
      </c>
      <c r="D2" s="11" t="s">
        <v>435</v>
      </c>
      <c r="E2" s="17">
        <v>6348800</v>
      </c>
      <c r="F2" s="23">
        <v>36525</v>
      </c>
      <c r="G2" s="23">
        <v>44286</v>
      </c>
      <c r="H2" s="23"/>
    </row>
    <row r="3" spans="1:8" ht="45" x14ac:dyDescent="0.25">
      <c r="A3" s="9" t="s">
        <v>196</v>
      </c>
      <c r="B3" s="9" t="s">
        <v>387</v>
      </c>
      <c r="C3" s="26" t="s">
        <v>388</v>
      </c>
      <c r="D3" s="11" t="s">
        <v>389</v>
      </c>
      <c r="E3" s="17">
        <v>97872000</v>
      </c>
      <c r="F3" s="23">
        <v>36678</v>
      </c>
      <c r="G3" s="23" t="s">
        <v>372</v>
      </c>
      <c r="H3" s="23"/>
    </row>
    <row r="4" spans="1:8" ht="30" x14ac:dyDescent="0.25">
      <c r="A4" s="9" t="s">
        <v>197</v>
      </c>
      <c r="B4" s="9" t="s">
        <v>412</v>
      </c>
      <c r="C4" s="26" t="s">
        <v>443</v>
      </c>
      <c r="D4" s="11" t="s">
        <v>413</v>
      </c>
      <c r="E4" s="17">
        <v>10022630</v>
      </c>
      <c r="F4" s="23">
        <v>37097</v>
      </c>
      <c r="G4" s="23" t="s">
        <v>372</v>
      </c>
      <c r="H4" s="23"/>
    </row>
    <row r="5" spans="1:8" ht="30" x14ac:dyDescent="0.25">
      <c r="A5" s="9" t="s">
        <v>198</v>
      </c>
      <c r="B5" s="9" t="s">
        <v>8</v>
      </c>
      <c r="C5" s="26" t="s">
        <v>422</v>
      </c>
      <c r="D5" s="11" t="s">
        <v>423</v>
      </c>
      <c r="E5" s="17">
        <v>25800000</v>
      </c>
      <c r="F5" s="23">
        <v>37986</v>
      </c>
      <c r="G5" s="23" t="s">
        <v>372</v>
      </c>
      <c r="H5" s="23"/>
    </row>
    <row r="6" spans="1:8" ht="45" x14ac:dyDescent="0.25">
      <c r="A6" s="9" t="s">
        <v>199</v>
      </c>
      <c r="B6" s="9" t="s">
        <v>414</v>
      </c>
      <c r="C6" s="26" t="s">
        <v>415</v>
      </c>
      <c r="D6" s="11" t="s">
        <v>416</v>
      </c>
      <c r="E6" s="17">
        <v>11520004</v>
      </c>
      <c r="F6" s="23">
        <v>39234</v>
      </c>
      <c r="G6" s="23" t="s">
        <v>372</v>
      </c>
      <c r="H6" s="23"/>
    </row>
    <row r="7" spans="1:8" ht="30" x14ac:dyDescent="0.25">
      <c r="A7" s="9" t="s">
        <v>200</v>
      </c>
      <c r="B7" s="9" t="s">
        <v>352</v>
      </c>
      <c r="C7" s="26" t="s">
        <v>427</v>
      </c>
      <c r="D7" s="11" t="s">
        <v>423</v>
      </c>
      <c r="E7" s="17">
        <v>5818655</v>
      </c>
      <c r="F7" s="23">
        <v>39783</v>
      </c>
      <c r="G7" s="23" t="s">
        <v>372</v>
      </c>
      <c r="H7" s="23"/>
    </row>
    <row r="8" spans="1:8" ht="45" x14ac:dyDescent="0.25">
      <c r="A8" s="9" t="s">
        <v>201</v>
      </c>
      <c r="B8" s="9" t="s">
        <v>4</v>
      </c>
      <c r="C8" s="26" t="s">
        <v>440</v>
      </c>
      <c r="D8" s="11" t="s">
        <v>441</v>
      </c>
      <c r="E8" s="17">
        <v>33662644</v>
      </c>
      <c r="F8" s="23">
        <v>40543</v>
      </c>
      <c r="G8" s="23">
        <v>44220</v>
      </c>
      <c r="H8" s="23"/>
    </row>
    <row r="9" spans="1:8" ht="30" x14ac:dyDescent="0.25">
      <c r="A9" s="9" t="s">
        <v>202</v>
      </c>
      <c r="B9" s="9" t="s">
        <v>4</v>
      </c>
      <c r="C9" s="26" t="s">
        <v>410</v>
      </c>
      <c r="D9" s="11" t="s">
        <v>384</v>
      </c>
      <c r="E9" s="17">
        <v>161221050</v>
      </c>
      <c r="F9" s="23">
        <v>42352</v>
      </c>
      <c r="G9" s="23" t="s">
        <v>372</v>
      </c>
      <c r="H9" s="23"/>
    </row>
    <row r="10" spans="1:8" x14ac:dyDescent="0.25">
      <c r="A10" s="9" t="s">
        <v>203</v>
      </c>
      <c r="B10" s="9" t="s">
        <v>390</v>
      </c>
      <c r="C10" s="26" t="s">
        <v>417</v>
      </c>
      <c r="D10" s="11" t="s">
        <v>418</v>
      </c>
      <c r="E10" s="17">
        <v>9520531</v>
      </c>
      <c r="F10" s="23">
        <v>42069</v>
      </c>
      <c r="G10" s="23" t="s">
        <v>372</v>
      </c>
      <c r="H10" s="23"/>
    </row>
    <row r="11" spans="1:8" ht="30" x14ac:dyDescent="0.25">
      <c r="A11" s="9" t="s">
        <v>204</v>
      </c>
      <c r="B11" s="9" t="s">
        <v>4</v>
      </c>
      <c r="C11" s="26" t="s">
        <v>411</v>
      </c>
      <c r="D11" s="11" t="s">
        <v>384</v>
      </c>
      <c r="E11" s="17">
        <v>7260242</v>
      </c>
      <c r="F11" s="23">
        <v>42691</v>
      </c>
      <c r="G11" s="23" t="s">
        <v>372</v>
      </c>
      <c r="H11" s="23"/>
    </row>
    <row r="12" spans="1:8" ht="30" x14ac:dyDescent="0.25">
      <c r="A12" s="9" t="s">
        <v>205</v>
      </c>
      <c r="B12" s="9" t="s">
        <v>390</v>
      </c>
      <c r="C12" s="26" t="s">
        <v>428</v>
      </c>
      <c r="D12" s="11" t="s">
        <v>392</v>
      </c>
      <c r="E12" s="17">
        <v>6931280</v>
      </c>
      <c r="F12" s="23">
        <v>42515</v>
      </c>
      <c r="G12" s="23">
        <v>44341</v>
      </c>
      <c r="H12" s="23"/>
    </row>
    <row r="13" spans="1:8" ht="45" x14ac:dyDescent="0.25">
      <c r="A13" s="9" t="s">
        <v>206</v>
      </c>
      <c r="B13" s="9" t="s">
        <v>352</v>
      </c>
      <c r="C13" s="26" t="s">
        <v>429</v>
      </c>
      <c r="D13" s="11" t="s">
        <v>354</v>
      </c>
      <c r="E13" s="17">
        <v>11997460</v>
      </c>
      <c r="F13" s="23">
        <v>42734</v>
      </c>
      <c r="G13" s="23">
        <v>44651</v>
      </c>
      <c r="H13" s="23"/>
    </row>
    <row r="14" spans="1:8" ht="30" x14ac:dyDescent="0.25">
      <c r="A14" s="9" t="s">
        <v>207</v>
      </c>
      <c r="B14" s="9" t="s">
        <v>352</v>
      </c>
      <c r="C14" s="26" t="s">
        <v>430</v>
      </c>
      <c r="D14" s="11" t="s">
        <v>354</v>
      </c>
      <c r="E14" s="17">
        <v>13961420</v>
      </c>
      <c r="F14" s="23">
        <v>42734</v>
      </c>
      <c r="G14" s="23">
        <v>44651</v>
      </c>
      <c r="H14" s="23"/>
    </row>
    <row r="15" spans="1:8" x14ac:dyDescent="0.25">
      <c r="A15" s="9" t="s">
        <v>208</v>
      </c>
      <c r="B15" s="9" t="s">
        <v>352</v>
      </c>
      <c r="C15" s="26" t="s">
        <v>431</v>
      </c>
      <c r="D15" s="11" t="s">
        <v>354</v>
      </c>
      <c r="E15" s="17">
        <v>5253480</v>
      </c>
      <c r="F15" s="23">
        <v>42734</v>
      </c>
      <c r="G15" s="23">
        <v>44651</v>
      </c>
      <c r="H15" s="23"/>
    </row>
    <row r="16" spans="1:8" x14ac:dyDescent="0.25">
      <c r="A16" s="9" t="s">
        <v>209</v>
      </c>
      <c r="B16" s="9" t="s">
        <v>4</v>
      </c>
      <c r="C16" s="26" t="s">
        <v>99</v>
      </c>
      <c r="D16" s="11" t="s">
        <v>100</v>
      </c>
      <c r="E16" s="17">
        <f>7800000</f>
        <v>7800000</v>
      </c>
      <c r="F16" s="23">
        <v>43087</v>
      </c>
      <c r="G16" s="23"/>
      <c r="H16" s="23"/>
    </row>
    <row r="17" spans="1:8" ht="60" x14ac:dyDescent="0.25">
      <c r="A17" s="9" t="s">
        <v>210</v>
      </c>
      <c r="B17" s="9" t="s">
        <v>4</v>
      </c>
      <c r="C17" s="26" t="s">
        <v>97</v>
      </c>
      <c r="D17" s="11" t="s">
        <v>98</v>
      </c>
      <c r="E17" s="17">
        <v>5870000</v>
      </c>
      <c r="F17" s="23">
        <v>42800</v>
      </c>
      <c r="G17" s="23"/>
      <c r="H17" s="23"/>
    </row>
    <row r="18" spans="1:8" x14ac:dyDescent="0.25">
      <c r="A18" s="9" t="s">
        <v>211</v>
      </c>
      <c r="B18" s="9" t="s">
        <v>352</v>
      </c>
      <c r="C18" s="26" t="s">
        <v>353</v>
      </c>
      <c r="D18" s="11" t="s">
        <v>354</v>
      </c>
      <c r="E18" s="17">
        <v>5967740</v>
      </c>
      <c r="F18" s="23">
        <v>42737</v>
      </c>
      <c r="G18" s="23">
        <v>44561</v>
      </c>
      <c r="H18" s="23"/>
    </row>
    <row r="19" spans="1:8" x14ac:dyDescent="0.25">
      <c r="A19" s="9" t="s">
        <v>212</v>
      </c>
      <c r="B19" s="9" t="s">
        <v>352</v>
      </c>
      <c r="C19" s="26" t="s">
        <v>393</v>
      </c>
      <c r="D19" s="11" t="s">
        <v>354</v>
      </c>
      <c r="E19" s="17">
        <v>52295987</v>
      </c>
      <c r="F19" s="23">
        <v>42737</v>
      </c>
      <c r="G19" s="23">
        <v>46022</v>
      </c>
      <c r="H19" s="23"/>
    </row>
    <row r="20" spans="1:8" ht="60" x14ac:dyDescent="0.25">
      <c r="A20" s="9" t="s">
        <v>213</v>
      </c>
      <c r="B20" s="9" t="s">
        <v>394</v>
      </c>
      <c r="C20" s="26" t="s">
        <v>439</v>
      </c>
      <c r="D20" s="11" t="s">
        <v>432</v>
      </c>
      <c r="E20" s="17">
        <v>8674627</v>
      </c>
      <c r="F20" s="23">
        <v>42864</v>
      </c>
      <c r="G20" s="23">
        <v>43957</v>
      </c>
      <c r="H20" s="23"/>
    </row>
    <row r="21" spans="1:8" ht="25.5" customHeight="1" x14ac:dyDescent="0.25">
      <c r="A21" s="9" t="s">
        <v>214</v>
      </c>
      <c r="B21" s="9" t="s">
        <v>7</v>
      </c>
      <c r="C21" s="26" t="s">
        <v>66</v>
      </c>
      <c r="D21" s="11" t="s">
        <v>67</v>
      </c>
      <c r="E21" s="17">
        <v>26075844</v>
      </c>
      <c r="F21" s="23">
        <v>43101</v>
      </c>
      <c r="G21" s="23"/>
      <c r="H21" s="23"/>
    </row>
    <row r="22" spans="1:8" ht="25.5" customHeight="1" x14ac:dyDescent="0.25">
      <c r="A22" s="9" t="s">
        <v>215</v>
      </c>
      <c r="B22" s="9" t="s">
        <v>4</v>
      </c>
      <c r="C22" s="26" t="s">
        <v>12</v>
      </c>
      <c r="D22" s="11" t="s">
        <v>13</v>
      </c>
      <c r="E22" s="17">
        <v>36499995</v>
      </c>
      <c r="F22" s="23">
        <v>43353</v>
      </c>
      <c r="G22" s="23"/>
      <c r="H22" s="23"/>
    </row>
    <row r="23" spans="1:8" ht="25.5" customHeight="1" x14ac:dyDescent="0.25">
      <c r="A23" s="9" t="s">
        <v>216</v>
      </c>
      <c r="B23" s="9" t="s">
        <v>4</v>
      </c>
      <c r="C23" s="26" t="s">
        <v>14</v>
      </c>
      <c r="D23" s="11" t="s">
        <v>10</v>
      </c>
      <c r="E23" s="17">
        <v>47168476</v>
      </c>
      <c r="F23" s="23">
        <v>43439</v>
      </c>
      <c r="G23" s="23"/>
      <c r="H23" s="23"/>
    </row>
    <row r="24" spans="1:8" ht="25.5" customHeight="1" x14ac:dyDescent="0.25">
      <c r="A24" s="9" t="s">
        <v>217</v>
      </c>
      <c r="B24" s="9" t="s">
        <v>5</v>
      </c>
      <c r="C24" s="26" t="s">
        <v>17</v>
      </c>
      <c r="D24" s="11" t="s">
        <v>16</v>
      </c>
      <c r="E24" s="17" t="s">
        <v>18</v>
      </c>
      <c r="F24" s="23">
        <v>43420</v>
      </c>
      <c r="G24" s="23"/>
      <c r="H24" s="23"/>
    </row>
    <row r="25" spans="1:8" ht="35.25" customHeight="1" x14ac:dyDescent="0.25">
      <c r="A25" s="9" t="s">
        <v>218</v>
      </c>
      <c r="B25" s="9" t="s">
        <v>4</v>
      </c>
      <c r="C25" s="26" t="s">
        <v>69</v>
      </c>
      <c r="D25" s="11" t="s">
        <v>19</v>
      </c>
      <c r="E25" s="17">
        <v>16400000</v>
      </c>
      <c r="F25" s="23">
        <v>43361</v>
      </c>
      <c r="G25" s="23"/>
      <c r="H25" s="23"/>
    </row>
    <row r="26" spans="1:8" ht="25.5" customHeight="1" x14ac:dyDescent="0.25">
      <c r="A26" s="9" t="s">
        <v>219</v>
      </c>
      <c r="B26" s="9" t="s">
        <v>4</v>
      </c>
      <c r="C26" s="26" t="s">
        <v>20</v>
      </c>
      <c r="D26" s="11" t="s">
        <v>21</v>
      </c>
      <c r="E26" s="17">
        <v>22000000</v>
      </c>
      <c r="F26" s="23">
        <v>43248</v>
      </c>
      <c r="G26" s="23"/>
      <c r="H26" s="23"/>
    </row>
    <row r="27" spans="1:8" ht="25.5" customHeight="1" x14ac:dyDescent="0.25">
      <c r="A27" s="9" t="s">
        <v>220</v>
      </c>
      <c r="B27" s="9" t="s">
        <v>4</v>
      </c>
      <c r="C27" s="26" t="s">
        <v>22</v>
      </c>
      <c r="D27" s="11" t="s">
        <v>23</v>
      </c>
      <c r="E27" s="17">
        <v>17000000</v>
      </c>
      <c r="F27" s="23">
        <v>43143</v>
      </c>
      <c r="G27" s="23"/>
      <c r="H27" s="23"/>
    </row>
    <row r="28" spans="1:8" ht="30.75" customHeight="1" x14ac:dyDescent="0.25">
      <c r="A28" s="9" t="s">
        <v>221</v>
      </c>
      <c r="B28" s="9" t="s">
        <v>4</v>
      </c>
      <c r="C28" s="26" t="s">
        <v>25</v>
      </c>
      <c r="D28" s="11" t="s">
        <v>24</v>
      </c>
      <c r="E28" s="17">
        <v>21884000</v>
      </c>
      <c r="F28" s="23">
        <v>43132</v>
      </c>
      <c r="G28" s="23"/>
      <c r="H28" s="23"/>
    </row>
    <row r="29" spans="1:8" ht="33" customHeight="1" x14ac:dyDescent="0.25">
      <c r="A29" s="9" t="s">
        <v>222</v>
      </c>
      <c r="B29" s="9" t="s">
        <v>4</v>
      </c>
      <c r="C29" s="26" t="s">
        <v>108</v>
      </c>
      <c r="D29" s="11" t="s">
        <v>46</v>
      </c>
      <c r="E29" s="17">
        <v>17889063</v>
      </c>
      <c r="F29" s="23">
        <v>43440</v>
      </c>
      <c r="G29" s="23"/>
      <c r="H29" s="23"/>
    </row>
    <row r="30" spans="1:8" ht="20.25" customHeight="1" x14ac:dyDescent="0.25">
      <c r="A30" s="9" t="s">
        <v>223</v>
      </c>
      <c r="B30" s="9" t="s">
        <v>7</v>
      </c>
      <c r="C30" s="26" t="s">
        <v>9</v>
      </c>
      <c r="D30" s="11" t="s">
        <v>10</v>
      </c>
      <c r="E30" s="17">
        <v>20446290</v>
      </c>
      <c r="F30" s="23">
        <v>43455</v>
      </c>
      <c r="G30" s="23"/>
      <c r="H30" s="23"/>
    </row>
    <row r="31" spans="1:8" ht="30" x14ac:dyDescent="0.25">
      <c r="A31" s="9" t="s">
        <v>224</v>
      </c>
      <c r="B31" s="9" t="s">
        <v>4</v>
      </c>
      <c r="C31" s="26" t="s">
        <v>188</v>
      </c>
      <c r="D31" s="11" t="s">
        <v>107</v>
      </c>
      <c r="E31" s="17">
        <v>11700000</v>
      </c>
      <c r="F31" s="23">
        <v>43210</v>
      </c>
      <c r="G31" s="23"/>
      <c r="H31" s="23"/>
    </row>
    <row r="32" spans="1:8" x14ac:dyDescent="0.25">
      <c r="A32" s="9" t="s">
        <v>225</v>
      </c>
      <c r="B32" s="9" t="s">
        <v>4</v>
      </c>
      <c r="C32" s="26" t="s">
        <v>189</v>
      </c>
      <c r="D32" s="11" t="s">
        <v>84</v>
      </c>
      <c r="E32" s="17">
        <v>12305994</v>
      </c>
      <c r="F32" s="23">
        <v>43277</v>
      </c>
      <c r="G32" s="23"/>
      <c r="H32" s="23"/>
    </row>
    <row r="33" spans="1:8" ht="30" x14ac:dyDescent="0.25">
      <c r="A33" s="9" t="s">
        <v>226</v>
      </c>
      <c r="B33" s="9" t="s">
        <v>5</v>
      </c>
      <c r="C33" s="26" t="s">
        <v>190</v>
      </c>
      <c r="D33" s="11" t="s">
        <v>109</v>
      </c>
      <c r="E33" s="17">
        <v>23047019</v>
      </c>
      <c r="F33" s="23">
        <v>43420</v>
      </c>
      <c r="G33" s="23"/>
      <c r="H33" s="23"/>
    </row>
    <row r="34" spans="1:8" ht="45" x14ac:dyDescent="0.25">
      <c r="A34" s="9" t="s">
        <v>227</v>
      </c>
      <c r="B34" s="9" t="s">
        <v>4</v>
      </c>
      <c r="C34" s="26" t="s">
        <v>191</v>
      </c>
      <c r="D34" s="11" t="s">
        <v>93</v>
      </c>
      <c r="E34" s="17">
        <v>13000000</v>
      </c>
      <c r="F34" s="23">
        <v>43262</v>
      </c>
      <c r="G34" s="23"/>
      <c r="H34" s="23"/>
    </row>
    <row r="35" spans="1:8" x14ac:dyDescent="0.25">
      <c r="A35" s="9" t="s">
        <v>228</v>
      </c>
      <c r="B35" s="9" t="s">
        <v>4</v>
      </c>
      <c r="C35" s="26" t="s">
        <v>110</v>
      </c>
      <c r="D35" s="11" t="s">
        <v>111</v>
      </c>
      <c r="E35" s="17">
        <v>7991000</v>
      </c>
      <c r="F35" s="23">
        <v>43297</v>
      </c>
      <c r="G35" s="23"/>
      <c r="H35" s="23"/>
    </row>
    <row r="36" spans="1:8" ht="30" x14ac:dyDescent="0.25">
      <c r="A36" s="9" t="s">
        <v>229</v>
      </c>
      <c r="B36" s="9" t="s">
        <v>4</v>
      </c>
      <c r="C36" s="26" t="s">
        <v>192</v>
      </c>
      <c r="D36" s="11" t="s">
        <v>113</v>
      </c>
      <c r="E36" s="17">
        <v>20829177</v>
      </c>
      <c r="F36" s="23">
        <v>43293</v>
      </c>
      <c r="G36" s="23"/>
      <c r="H36" s="23"/>
    </row>
    <row r="37" spans="1:8" x14ac:dyDescent="0.25">
      <c r="A37" s="9" t="s">
        <v>230</v>
      </c>
      <c r="B37" s="9" t="s">
        <v>4</v>
      </c>
      <c r="C37" s="26" t="s">
        <v>193</v>
      </c>
      <c r="D37" s="11" t="s">
        <v>89</v>
      </c>
      <c r="E37" s="17">
        <v>6965666</v>
      </c>
      <c r="F37" s="23">
        <v>43291</v>
      </c>
      <c r="G37" s="23"/>
      <c r="H37" s="23"/>
    </row>
    <row r="38" spans="1:8" ht="30" x14ac:dyDescent="0.25">
      <c r="A38" s="9" t="s">
        <v>231</v>
      </c>
      <c r="B38" s="9" t="s">
        <v>4</v>
      </c>
      <c r="C38" s="26" t="s">
        <v>194</v>
      </c>
      <c r="D38" s="11" t="s">
        <v>84</v>
      </c>
      <c r="E38" s="17">
        <v>6185450</v>
      </c>
      <c r="F38" s="23">
        <v>43248</v>
      </c>
      <c r="G38" s="23"/>
      <c r="H38" s="23"/>
    </row>
    <row r="39" spans="1:8" ht="30" x14ac:dyDescent="0.25">
      <c r="A39" s="9" t="s">
        <v>232</v>
      </c>
      <c r="B39" s="9" t="s">
        <v>4</v>
      </c>
      <c r="C39" s="26" t="s">
        <v>356</v>
      </c>
      <c r="D39" s="11" t="s">
        <v>357</v>
      </c>
      <c r="E39" s="17">
        <v>38470523</v>
      </c>
      <c r="F39" s="23">
        <v>43131</v>
      </c>
      <c r="G39" s="23">
        <v>43496</v>
      </c>
      <c r="H39" s="23"/>
    </row>
    <row r="40" spans="1:8" ht="45" x14ac:dyDescent="0.25">
      <c r="A40" s="9" t="s">
        <v>233</v>
      </c>
      <c r="B40" s="9" t="s">
        <v>4</v>
      </c>
      <c r="C40" s="26" t="s">
        <v>360</v>
      </c>
      <c r="D40" s="11" t="s">
        <v>361</v>
      </c>
      <c r="E40" s="17">
        <v>7372370</v>
      </c>
      <c r="F40" s="23">
        <v>43132</v>
      </c>
      <c r="G40" s="23">
        <v>43465</v>
      </c>
      <c r="H40" s="23"/>
    </row>
    <row r="41" spans="1:8" ht="45" x14ac:dyDescent="0.25">
      <c r="A41" s="9" t="s">
        <v>234</v>
      </c>
      <c r="B41" s="9" t="s">
        <v>4</v>
      </c>
      <c r="C41" s="26" t="s">
        <v>362</v>
      </c>
      <c r="D41" s="11" t="s">
        <v>361</v>
      </c>
      <c r="E41" s="17">
        <v>22350704</v>
      </c>
      <c r="F41" s="23">
        <v>43132</v>
      </c>
      <c r="G41" s="23">
        <v>43465</v>
      </c>
      <c r="H41" s="23"/>
    </row>
    <row r="42" spans="1:8" ht="45" x14ac:dyDescent="0.25">
      <c r="A42" s="9" t="s">
        <v>235</v>
      </c>
      <c r="B42" s="9" t="s">
        <v>394</v>
      </c>
      <c r="C42" s="26" t="s">
        <v>444</v>
      </c>
      <c r="D42" s="11" t="s">
        <v>445</v>
      </c>
      <c r="E42" s="17">
        <v>29059069</v>
      </c>
      <c r="F42" s="23">
        <v>43215</v>
      </c>
      <c r="G42" s="23" t="s">
        <v>372</v>
      </c>
      <c r="H42" s="23"/>
    </row>
    <row r="43" spans="1:8" x14ac:dyDescent="0.25">
      <c r="F43" s="6"/>
    </row>
    <row r="44" spans="1:8" x14ac:dyDescent="0.25">
      <c r="F44" s="6"/>
    </row>
  </sheetData>
  <dataValidations count="1">
    <dataValidation type="list" allowBlank="1" showInputMessage="1" showErrorMessage="1" sqref="D16:D17 D32:D38" xr:uid="{CAAD8179-F1BF-40C0-A4BD-55A0F63C9722}">
      <formula1>Munka1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56C1E-D6EC-42A3-9EE3-7444326642A0}">
  <dimension ref="A1:H48"/>
  <sheetViews>
    <sheetView workbookViewId="0">
      <pane ySplit="1" topLeftCell="A38" activePane="bottomLeft" state="frozen"/>
      <selection pane="bottomLeft" sqref="A1:G1"/>
    </sheetView>
  </sheetViews>
  <sheetFormatPr defaultColWidth="9.140625" defaultRowHeight="15" x14ac:dyDescent="0.25"/>
  <cols>
    <col min="1" max="1" width="9.5703125" style="39" customWidth="1"/>
    <col min="2" max="2" width="22.42578125" style="3" bestFit="1" customWidth="1"/>
    <col min="3" max="3" width="60.42578125" style="3" customWidth="1"/>
    <col min="4" max="4" width="21.7109375" style="4" customWidth="1"/>
    <col min="5" max="5" width="15.140625" style="3" customWidth="1"/>
    <col min="6" max="6" width="12.5703125" style="3" customWidth="1"/>
    <col min="7" max="7" width="23.140625" style="3" bestFit="1" customWidth="1"/>
    <col min="8" max="16384" width="9.140625" style="3"/>
  </cols>
  <sheetData>
    <row r="1" spans="1:7" ht="29.25" x14ac:dyDescent="0.25">
      <c r="A1" s="1" t="s">
        <v>15</v>
      </c>
      <c r="B1" s="1" t="s">
        <v>0</v>
      </c>
      <c r="C1" s="1" t="s">
        <v>1</v>
      </c>
      <c r="D1" s="1" t="s">
        <v>11</v>
      </c>
      <c r="E1" s="2" t="s">
        <v>182</v>
      </c>
      <c r="F1" s="1" t="s">
        <v>2</v>
      </c>
      <c r="G1" s="1" t="s">
        <v>3</v>
      </c>
    </row>
    <row r="2" spans="1:7" ht="30" x14ac:dyDescent="0.25">
      <c r="A2" s="9" t="s">
        <v>195</v>
      </c>
      <c r="B2" s="3" t="s">
        <v>4</v>
      </c>
      <c r="C2" s="15" t="s">
        <v>434</v>
      </c>
      <c r="D2" s="37" t="s">
        <v>435</v>
      </c>
      <c r="E2" s="18">
        <v>6688800</v>
      </c>
      <c r="F2" s="19">
        <v>36525</v>
      </c>
      <c r="G2" s="19">
        <v>44286</v>
      </c>
    </row>
    <row r="3" spans="1:7" ht="30" x14ac:dyDescent="0.25">
      <c r="A3" s="9" t="s">
        <v>196</v>
      </c>
      <c r="B3" s="3" t="s">
        <v>412</v>
      </c>
      <c r="C3" s="15" t="s">
        <v>412</v>
      </c>
      <c r="D3" s="37" t="s">
        <v>413</v>
      </c>
      <c r="E3" s="18">
        <v>9717579</v>
      </c>
      <c r="F3" s="19">
        <v>37097</v>
      </c>
      <c r="G3" s="19" t="s">
        <v>372</v>
      </c>
    </row>
    <row r="4" spans="1:7" x14ac:dyDescent="0.25">
      <c r="A4" s="9" t="s">
        <v>197</v>
      </c>
      <c r="B4" s="3" t="s">
        <v>8</v>
      </c>
      <c r="C4" s="15" t="s">
        <v>422</v>
      </c>
      <c r="D4" s="37" t="s">
        <v>423</v>
      </c>
      <c r="E4" s="18">
        <v>26400000</v>
      </c>
      <c r="F4" s="19">
        <v>37986</v>
      </c>
      <c r="G4" s="19" t="s">
        <v>372</v>
      </c>
    </row>
    <row r="5" spans="1:7" ht="30" x14ac:dyDescent="0.25">
      <c r="A5" s="9" t="s">
        <v>198</v>
      </c>
      <c r="B5" s="3" t="s">
        <v>414</v>
      </c>
      <c r="C5" s="15" t="s">
        <v>415</v>
      </c>
      <c r="D5" s="37" t="s">
        <v>416</v>
      </c>
      <c r="E5" s="18">
        <v>23619217</v>
      </c>
      <c r="F5" s="19">
        <v>39234</v>
      </c>
      <c r="G5" s="19" t="s">
        <v>372</v>
      </c>
    </row>
    <row r="6" spans="1:7" x14ac:dyDescent="0.25">
      <c r="A6" s="9" t="s">
        <v>199</v>
      </c>
      <c r="B6" s="3" t="s">
        <v>352</v>
      </c>
      <c r="C6" s="15" t="s">
        <v>427</v>
      </c>
      <c r="D6" s="37" t="s">
        <v>423</v>
      </c>
      <c r="E6" s="18">
        <v>5469455</v>
      </c>
      <c r="F6" s="19">
        <v>39783</v>
      </c>
      <c r="G6" s="19" t="s">
        <v>372</v>
      </c>
    </row>
    <row r="7" spans="1:7" ht="30" x14ac:dyDescent="0.25">
      <c r="A7" s="9" t="s">
        <v>200</v>
      </c>
      <c r="B7" s="3" t="s">
        <v>4</v>
      </c>
      <c r="C7" s="15" t="s">
        <v>440</v>
      </c>
      <c r="D7" s="37" t="s">
        <v>441</v>
      </c>
      <c r="E7" s="18">
        <v>36778699</v>
      </c>
      <c r="F7" s="19">
        <v>40543</v>
      </c>
      <c r="G7" s="19">
        <v>44220</v>
      </c>
    </row>
    <row r="8" spans="1:7" ht="30" x14ac:dyDescent="0.25">
      <c r="A8" s="9" t="s">
        <v>201</v>
      </c>
      <c r="B8" s="3" t="s">
        <v>4</v>
      </c>
      <c r="C8" s="15" t="s">
        <v>410</v>
      </c>
      <c r="D8" s="37" t="s">
        <v>384</v>
      </c>
      <c r="E8" s="18">
        <v>182010520</v>
      </c>
      <c r="F8" s="19">
        <v>42352</v>
      </c>
      <c r="G8" s="19" t="s">
        <v>372</v>
      </c>
    </row>
    <row r="9" spans="1:7" x14ac:dyDescent="0.25">
      <c r="A9" s="9" t="s">
        <v>202</v>
      </c>
      <c r="B9" s="3" t="s">
        <v>390</v>
      </c>
      <c r="C9" s="15" t="s">
        <v>417</v>
      </c>
      <c r="D9" s="37" t="s">
        <v>418</v>
      </c>
      <c r="E9" s="18">
        <v>11375265</v>
      </c>
      <c r="F9" s="19">
        <v>42064</v>
      </c>
      <c r="G9" s="19" t="s">
        <v>372</v>
      </c>
    </row>
    <row r="10" spans="1:7" ht="30" x14ac:dyDescent="0.25">
      <c r="A10" s="9" t="s">
        <v>203</v>
      </c>
      <c r="B10" s="3" t="s">
        <v>4</v>
      </c>
      <c r="C10" s="15" t="s">
        <v>411</v>
      </c>
      <c r="D10" s="37" t="s">
        <v>384</v>
      </c>
      <c r="E10" s="18">
        <v>6083194</v>
      </c>
      <c r="F10" s="19">
        <v>42691</v>
      </c>
      <c r="G10" s="19" t="s">
        <v>372</v>
      </c>
    </row>
    <row r="11" spans="1:7" ht="30" x14ac:dyDescent="0.25">
      <c r="A11" s="9" t="s">
        <v>204</v>
      </c>
      <c r="B11" s="3" t="s">
        <v>390</v>
      </c>
      <c r="C11" s="15" t="s">
        <v>428</v>
      </c>
      <c r="D11" s="37" t="s">
        <v>392</v>
      </c>
      <c r="E11" s="18">
        <v>6941410</v>
      </c>
      <c r="F11" s="19">
        <v>42515</v>
      </c>
      <c r="G11" s="19">
        <v>44341</v>
      </c>
    </row>
    <row r="12" spans="1:7" ht="45" x14ac:dyDescent="0.25">
      <c r="A12" s="9" t="s">
        <v>205</v>
      </c>
      <c r="B12" s="3" t="s">
        <v>352</v>
      </c>
      <c r="C12" s="15" t="s">
        <v>429</v>
      </c>
      <c r="D12" s="37" t="s">
        <v>354</v>
      </c>
      <c r="E12" s="18">
        <v>14585840</v>
      </c>
      <c r="F12" s="19">
        <v>42734</v>
      </c>
      <c r="G12" s="19">
        <v>44651</v>
      </c>
    </row>
    <row r="13" spans="1:7" ht="30" x14ac:dyDescent="0.25">
      <c r="A13" s="9" t="s">
        <v>206</v>
      </c>
      <c r="B13" s="3" t="s">
        <v>352</v>
      </c>
      <c r="C13" s="15" t="s">
        <v>430</v>
      </c>
      <c r="D13" s="37" t="s">
        <v>354</v>
      </c>
      <c r="E13" s="18">
        <v>16884820</v>
      </c>
      <c r="F13" s="19">
        <v>42734</v>
      </c>
      <c r="G13" s="19">
        <v>44651</v>
      </c>
    </row>
    <row r="14" spans="1:7" x14ac:dyDescent="0.25">
      <c r="A14" s="9" t="s">
        <v>207</v>
      </c>
      <c r="B14" s="3" t="s">
        <v>352</v>
      </c>
      <c r="C14" s="15" t="s">
        <v>431</v>
      </c>
      <c r="D14" s="37" t="s">
        <v>354</v>
      </c>
      <c r="E14" s="18">
        <v>5690280</v>
      </c>
      <c r="F14" s="19">
        <v>42734</v>
      </c>
      <c r="G14" s="19">
        <v>44651</v>
      </c>
    </row>
    <row r="15" spans="1:7" ht="45" x14ac:dyDescent="0.25">
      <c r="A15" s="9" t="s">
        <v>208</v>
      </c>
      <c r="B15" s="3" t="s">
        <v>4</v>
      </c>
      <c r="C15" s="15" t="s">
        <v>383</v>
      </c>
      <c r="D15" s="37" t="s">
        <v>384</v>
      </c>
      <c r="E15" s="18">
        <v>16996434</v>
      </c>
      <c r="F15" s="19">
        <v>42737</v>
      </c>
      <c r="G15" s="19" t="s">
        <v>372</v>
      </c>
    </row>
    <row r="16" spans="1:7" x14ac:dyDescent="0.25">
      <c r="A16" s="9" t="s">
        <v>209</v>
      </c>
      <c r="B16" s="3" t="s">
        <v>352</v>
      </c>
      <c r="C16" s="15" t="s">
        <v>353</v>
      </c>
      <c r="D16" s="37" t="s">
        <v>354</v>
      </c>
      <c r="E16" s="18">
        <v>6499700</v>
      </c>
      <c r="F16" s="19">
        <v>42737</v>
      </c>
      <c r="G16" s="19">
        <v>44561</v>
      </c>
    </row>
    <row r="17" spans="1:8" x14ac:dyDescent="0.25">
      <c r="A17" s="9" t="s">
        <v>210</v>
      </c>
      <c r="B17" s="3" t="s">
        <v>352</v>
      </c>
      <c r="C17" s="15" t="s">
        <v>393</v>
      </c>
      <c r="D17" s="37" t="s">
        <v>354</v>
      </c>
      <c r="E17" s="18">
        <v>59039387</v>
      </c>
      <c r="F17" s="19">
        <v>42737</v>
      </c>
      <c r="G17" s="19">
        <v>46022</v>
      </c>
    </row>
    <row r="18" spans="1:8" ht="30" x14ac:dyDescent="0.25">
      <c r="A18" s="9" t="s">
        <v>211</v>
      </c>
      <c r="B18" s="3" t="s">
        <v>394</v>
      </c>
      <c r="C18" s="15" t="s">
        <v>439</v>
      </c>
      <c r="D18" s="37" t="s">
        <v>432</v>
      </c>
      <c r="E18" s="18">
        <v>8194110</v>
      </c>
      <c r="F18" s="19">
        <v>42864</v>
      </c>
      <c r="G18" s="19">
        <v>43957</v>
      </c>
    </row>
    <row r="19" spans="1:8" ht="30" x14ac:dyDescent="0.25">
      <c r="A19" s="9" t="s">
        <v>212</v>
      </c>
      <c r="B19" s="3" t="s">
        <v>390</v>
      </c>
      <c r="C19" s="15" t="s">
        <v>391</v>
      </c>
      <c r="D19" s="37" t="s">
        <v>392</v>
      </c>
      <c r="E19" s="18">
        <v>5377734</v>
      </c>
      <c r="F19" s="19">
        <v>43146</v>
      </c>
      <c r="G19" s="19">
        <v>44972</v>
      </c>
    </row>
    <row r="20" spans="1:8" ht="45" x14ac:dyDescent="0.25">
      <c r="A20" s="9" t="s">
        <v>213</v>
      </c>
      <c r="B20" s="3" t="s">
        <v>6</v>
      </c>
      <c r="C20" s="15" t="s">
        <v>442</v>
      </c>
      <c r="D20" s="37" t="s">
        <v>438</v>
      </c>
      <c r="E20" s="18">
        <v>24050708</v>
      </c>
      <c r="F20" s="19">
        <v>43417</v>
      </c>
      <c r="G20" s="19">
        <v>44148</v>
      </c>
    </row>
    <row r="21" spans="1:8" ht="24" customHeight="1" x14ac:dyDescent="0.25">
      <c r="A21" s="9" t="s">
        <v>214</v>
      </c>
      <c r="B21" s="3" t="s">
        <v>4</v>
      </c>
      <c r="C21" s="15" t="s">
        <v>47</v>
      </c>
      <c r="D21" s="37" t="s">
        <v>10</v>
      </c>
      <c r="E21" s="18">
        <v>17942904</v>
      </c>
      <c r="F21" s="19">
        <v>43735</v>
      </c>
      <c r="G21" s="19"/>
      <c r="H21" s="9"/>
    </row>
    <row r="22" spans="1:8" ht="24" customHeight="1" x14ac:dyDescent="0.25">
      <c r="A22" s="9" t="s">
        <v>215</v>
      </c>
      <c r="B22" s="3" t="s">
        <v>4</v>
      </c>
      <c r="C22" s="15" t="s">
        <v>180</v>
      </c>
      <c r="D22" s="37" t="s">
        <v>10</v>
      </c>
      <c r="E22" s="18">
        <v>23308971</v>
      </c>
      <c r="F22" s="19">
        <v>43783</v>
      </c>
      <c r="G22" s="19"/>
      <c r="H22" s="9"/>
    </row>
    <row r="23" spans="1:8" ht="24" customHeight="1" x14ac:dyDescent="0.25">
      <c r="A23" s="9" t="s">
        <v>216</v>
      </c>
      <c r="B23" s="3" t="s">
        <v>4</v>
      </c>
      <c r="C23" s="15" t="s">
        <v>48</v>
      </c>
      <c r="D23" s="37" t="s">
        <v>46</v>
      </c>
      <c r="E23" s="18">
        <v>20249150</v>
      </c>
      <c r="F23" s="19">
        <v>43613</v>
      </c>
      <c r="G23" s="19"/>
      <c r="H23" s="9"/>
    </row>
    <row r="24" spans="1:8" ht="24" customHeight="1" x14ac:dyDescent="0.25">
      <c r="A24" s="9" t="s">
        <v>217</v>
      </c>
      <c r="B24" s="3" t="s">
        <v>4</v>
      </c>
      <c r="C24" s="15" t="s">
        <v>49</v>
      </c>
      <c r="D24" s="37" t="s">
        <v>265</v>
      </c>
      <c r="E24" s="18">
        <v>60000000</v>
      </c>
      <c r="F24" s="19">
        <v>43565</v>
      </c>
      <c r="G24" s="19"/>
      <c r="H24" s="9"/>
    </row>
    <row r="25" spans="1:8" ht="24" customHeight="1" x14ac:dyDescent="0.25">
      <c r="A25" s="9" t="s">
        <v>218</v>
      </c>
      <c r="B25" s="3" t="s">
        <v>4</v>
      </c>
      <c r="C25" s="15" t="s">
        <v>51</v>
      </c>
      <c r="D25" s="37" t="s">
        <v>10</v>
      </c>
      <c r="E25" s="18">
        <v>48023673</v>
      </c>
      <c r="F25" s="19">
        <v>43591</v>
      </c>
      <c r="G25" s="19"/>
      <c r="H25" s="9"/>
    </row>
    <row r="26" spans="1:8" ht="27.75" customHeight="1" x14ac:dyDescent="0.25">
      <c r="A26" s="9" t="s">
        <v>219</v>
      </c>
      <c r="B26" s="3" t="s">
        <v>4</v>
      </c>
      <c r="C26" s="15" t="s">
        <v>53</v>
      </c>
      <c r="D26" s="37" t="s">
        <v>52</v>
      </c>
      <c r="E26" s="18">
        <v>38000000</v>
      </c>
      <c r="F26" s="19">
        <v>43710</v>
      </c>
      <c r="G26" s="19"/>
      <c r="H26" s="9"/>
    </row>
    <row r="27" spans="1:8" ht="30.75" customHeight="1" x14ac:dyDescent="0.25">
      <c r="A27" s="9" t="s">
        <v>220</v>
      </c>
      <c r="B27" s="3" t="s">
        <v>4</v>
      </c>
      <c r="C27" s="15" t="s">
        <v>54</v>
      </c>
      <c r="D27" s="37" t="s">
        <v>55</v>
      </c>
      <c r="E27" s="18">
        <v>24500000</v>
      </c>
      <c r="F27" s="19">
        <v>43817</v>
      </c>
      <c r="G27" s="19"/>
      <c r="H27" s="9"/>
    </row>
    <row r="28" spans="1:8" ht="24" customHeight="1" x14ac:dyDescent="0.25">
      <c r="A28" s="9" t="s">
        <v>221</v>
      </c>
      <c r="B28" s="3" t="s">
        <v>4</v>
      </c>
      <c r="C28" s="15" t="s">
        <v>56</v>
      </c>
      <c r="D28" s="37" t="s">
        <v>21</v>
      </c>
      <c r="E28" s="18">
        <f>29945000+2288550</f>
        <v>32233550</v>
      </c>
      <c r="F28" s="19">
        <v>43756</v>
      </c>
      <c r="G28" s="19"/>
      <c r="H28" s="9"/>
    </row>
    <row r="29" spans="1:8" ht="24" customHeight="1" x14ac:dyDescent="0.25">
      <c r="A29" s="9" t="s">
        <v>222</v>
      </c>
      <c r="B29" s="3" t="s">
        <v>8</v>
      </c>
      <c r="C29" s="15" t="s">
        <v>66</v>
      </c>
      <c r="D29" s="37" t="s">
        <v>67</v>
      </c>
      <c r="E29" s="18">
        <v>26805960</v>
      </c>
      <c r="F29" s="19">
        <v>43466</v>
      </c>
      <c r="G29" s="19"/>
      <c r="H29" s="9"/>
    </row>
    <row r="30" spans="1:8" ht="30" x14ac:dyDescent="0.25">
      <c r="A30" s="9" t="s">
        <v>223</v>
      </c>
      <c r="B30" s="3" t="s">
        <v>4</v>
      </c>
      <c r="C30" s="15" t="s">
        <v>114</v>
      </c>
      <c r="D30" s="37" t="s">
        <v>84</v>
      </c>
      <c r="E30" s="18">
        <v>22199020</v>
      </c>
      <c r="F30" s="19">
        <v>43783</v>
      </c>
      <c r="G30" s="19"/>
      <c r="H30" s="9"/>
    </row>
    <row r="31" spans="1:8" x14ac:dyDescent="0.25">
      <c r="A31" s="9" t="s">
        <v>224</v>
      </c>
      <c r="B31" s="3" t="s">
        <v>4</v>
      </c>
      <c r="C31" s="15" t="s">
        <v>257</v>
      </c>
      <c r="D31" s="37" t="s">
        <v>50</v>
      </c>
      <c r="E31" s="18">
        <v>7996135</v>
      </c>
      <c r="F31" s="19">
        <v>43649</v>
      </c>
      <c r="G31" s="19"/>
      <c r="H31" s="9"/>
    </row>
    <row r="32" spans="1:8" ht="45" x14ac:dyDescent="0.25">
      <c r="A32" s="9" t="s">
        <v>225</v>
      </c>
      <c r="B32" s="3" t="s">
        <v>4</v>
      </c>
      <c r="C32" s="15" t="s">
        <v>258</v>
      </c>
      <c r="D32" s="37" t="s">
        <v>115</v>
      </c>
      <c r="E32" s="18">
        <v>5600000</v>
      </c>
      <c r="F32" s="19">
        <v>43475</v>
      </c>
      <c r="G32" s="19"/>
      <c r="H32" s="9"/>
    </row>
    <row r="33" spans="1:8" ht="30" x14ac:dyDescent="0.25">
      <c r="A33" s="9" t="s">
        <v>226</v>
      </c>
      <c r="B33" s="3" t="s">
        <v>5</v>
      </c>
      <c r="C33" s="15" t="s">
        <v>259</v>
      </c>
      <c r="D33" s="37" t="s">
        <v>116</v>
      </c>
      <c r="E33" s="18">
        <v>47411000</v>
      </c>
      <c r="F33" s="33" t="s">
        <v>117</v>
      </c>
      <c r="G33" s="19"/>
      <c r="H33" s="9"/>
    </row>
    <row r="34" spans="1:8" x14ac:dyDescent="0.25">
      <c r="A34" s="9" t="s">
        <v>227</v>
      </c>
      <c r="B34" s="3" t="s">
        <v>4</v>
      </c>
      <c r="C34" s="15" t="s">
        <v>118</v>
      </c>
      <c r="D34" s="37" t="s">
        <v>100</v>
      </c>
      <c r="E34" s="18">
        <v>10923886</v>
      </c>
      <c r="F34" s="19">
        <v>43479</v>
      </c>
      <c r="G34" s="19"/>
      <c r="H34" s="9"/>
    </row>
    <row r="35" spans="1:8" ht="30" x14ac:dyDescent="0.25">
      <c r="A35" s="9" t="s">
        <v>228</v>
      </c>
      <c r="B35" s="3" t="s">
        <v>4</v>
      </c>
      <c r="C35" s="15" t="s">
        <v>262</v>
      </c>
      <c r="D35" s="37" t="s">
        <v>84</v>
      </c>
      <c r="E35" s="18">
        <v>19698021</v>
      </c>
      <c r="F35" s="19">
        <v>43689</v>
      </c>
      <c r="G35" s="19"/>
      <c r="H35" s="9"/>
    </row>
    <row r="36" spans="1:8" ht="30" x14ac:dyDescent="0.25">
      <c r="A36" s="9" t="s">
        <v>229</v>
      </c>
      <c r="B36" s="3" t="s">
        <v>4</v>
      </c>
      <c r="C36" s="15" t="s">
        <v>260</v>
      </c>
      <c r="D36" s="37" t="s">
        <v>52</v>
      </c>
      <c r="E36" s="18">
        <v>22219807</v>
      </c>
      <c r="F36" s="19">
        <v>43815</v>
      </c>
      <c r="G36" s="19"/>
      <c r="H36" s="9"/>
    </row>
    <row r="37" spans="1:8" x14ac:dyDescent="0.25">
      <c r="A37" s="9" t="s">
        <v>230</v>
      </c>
      <c r="B37" s="3" t="s">
        <v>4</v>
      </c>
      <c r="C37" s="15" t="s">
        <v>261</v>
      </c>
      <c r="D37" s="37" t="s">
        <v>93</v>
      </c>
      <c r="E37" s="18">
        <v>6890000</v>
      </c>
      <c r="F37" s="19">
        <v>43662</v>
      </c>
      <c r="G37" s="19"/>
      <c r="H37" s="9"/>
    </row>
    <row r="38" spans="1:8" ht="30" x14ac:dyDescent="0.25">
      <c r="A38" s="9" t="s">
        <v>231</v>
      </c>
      <c r="B38" s="3" t="s">
        <v>4</v>
      </c>
      <c r="C38" s="15" t="s">
        <v>263</v>
      </c>
      <c r="D38" s="37" t="s">
        <v>112</v>
      </c>
      <c r="E38" s="18">
        <v>9340330</v>
      </c>
      <c r="F38" s="19">
        <v>43591</v>
      </c>
      <c r="G38" s="19"/>
      <c r="H38" s="9"/>
    </row>
    <row r="39" spans="1:8" x14ac:dyDescent="0.25">
      <c r="A39" s="9" t="s">
        <v>232</v>
      </c>
      <c r="B39" s="3" t="s">
        <v>4</v>
      </c>
      <c r="C39" s="15" t="s">
        <v>119</v>
      </c>
      <c r="D39" s="37" t="s">
        <v>120</v>
      </c>
      <c r="E39" s="18">
        <v>6756000</v>
      </c>
      <c r="F39" s="19">
        <v>43612</v>
      </c>
      <c r="G39" s="19"/>
      <c r="H39" s="9"/>
    </row>
    <row r="40" spans="1:8" ht="30.75" customHeight="1" x14ac:dyDescent="0.25">
      <c r="A40" s="9" t="s">
        <v>233</v>
      </c>
      <c r="B40" s="3" t="s">
        <v>4</v>
      </c>
      <c r="C40" s="15" t="s">
        <v>54</v>
      </c>
      <c r="D40" s="37" t="s">
        <v>55</v>
      </c>
      <c r="E40" s="18">
        <f>6350000+18150000</f>
        <v>24500000</v>
      </c>
      <c r="F40" s="19"/>
      <c r="G40" s="19"/>
      <c r="H40" s="9"/>
    </row>
    <row r="41" spans="1:8" ht="30" x14ac:dyDescent="0.25">
      <c r="A41" s="9" t="s">
        <v>234</v>
      </c>
      <c r="B41" s="3" t="s">
        <v>4</v>
      </c>
      <c r="C41" s="15" t="s">
        <v>121</v>
      </c>
      <c r="D41" s="37" t="s">
        <v>122</v>
      </c>
      <c r="E41" s="18">
        <v>13399370</v>
      </c>
      <c r="F41" s="19">
        <v>43661</v>
      </c>
      <c r="G41" s="19"/>
      <c r="H41" s="9"/>
    </row>
    <row r="42" spans="1:8" ht="30" x14ac:dyDescent="0.25">
      <c r="A42" s="9" t="s">
        <v>235</v>
      </c>
      <c r="B42" s="3" t="s">
        <v>4</v>
      </c>
      <c r="C42" s="15" t="s">
        <v>264</v>
      </c>
      <c r="D42" s="37" t="s">
        <v>123</v>
      </c>
      <c r="E42" s="18">
        <v>6040000</v>
      </c>
      <c r="F42" s="19">
        <v>43768</v>
      </c>
      <c r="G42" s="19"/>
      <c r="H42" s="9"/>
    </row>
    <row r="43" spans="1:8" x14ac:dyDescent="0.25">
      <c r="A43" s="9" t="s">
        <v>236</v>
      </c>
      <c r="B43" s="3" t="s">
        <v>4</v>
      </c>
      <c r="C43" s="15" t="s">
        <v>124</v>
      </c>
      <c r="D43" s="37" t="s">
        <v>125</v>
      </c>
      <c r="E43" s="18">
        <v>5196844</v>
      </c>
      <c r="F43" s="19">
        <v>43668</v>
      </c>
      <c r="G43" s="19"/>
      <c r="H43" s="9"/>
    </row>
    <row r="44" spans="1:8" ht="45" x14ac:dyDescent="0.25">
      <c r="A44" s="9" t="s">
        <v>237</v>
      </c>
      <c r="B44" s="3" t="s">
        <v>387</v>
      </c>
      <c r="C44" s="15" t="s">
        <v>388</v>
      </c>
      <c r="D44" s="37" t="s">
        <v>389</v>
      </c>
      <c r="E44" s="18">
        <v>90816000</v>
      </c>
      <c r="F44" s="19">
        <v>43495</v>
      </c>
      <c r="G44" s="19" t="s">
        <v>372</v>
      </c>
    </row>
    <row r="45" spans="1:8" ht="30" x14ac:dyDescent="0.25">
      <c r="A45" s="9" t="s">
        <v>238</v>
      </c>
      <c r="B45" s="3" t="s">
        <v>4</v>
      </c>
      <c r="C45" s="15" t="s">
        <v>356</v>
      </c>
      <c r="D45" s="37" t="s">
        <v>357</v>
      </c>
      <c r="E45" s="18">
        <v>42012241</v>
      </c>
      <c r="F45" s="19">
        <v>43615</v>
      </c>
      <c r="G45" s="19">
        <v>43861</v>
      </c>
    </row>
    <row r="46" spans="1:8" ht="30" x14ac:dyDescent="0.25">
      <c r="A46" s="9" t="s">
        <v>239</v>
      </c>
      <c r="B46" s="3" t="s">
        <v>4</v>
      </c>
      <c r="C46" s="15" t="s">
        <v>360</v>
      </c>
      <c r="D46" s="37" t="s">
        <v>361</v>
      </c>
      <c r="E46" s="18">
        <v>11078980</v>
      </c>
      <c r="F46" s="19">
        <v>43493</v>
      </c>
      <c r="G46" s="19">
        <v>43890</v>
      </c>
    </row>
    <row r="47" spans="1:8" ht="30" x14ac:dyDescent="0.25">
      <c r="A47" s="9" t="s">
        <v>240</v>
      </c>
      <c r="B47" s="3" t="s">
        <v>4</v>
      </c>
      <c r="C47" s="15" t="s">
        <v>362</v>
      </c>
      <c r="D47" s="37" t="s">
        <v>361</v>
      </c>
      <c r="E47" s="18">
        <f>33819313-E46</f>
        <v>22740333</v>
      </c>
      <c r="F47" s="19">
        <v>43493</v>
      </c>
      <c r="G47" s="19">
        <v>43890</v>
      </c>
    </row>
    <row r="48" spans="1:8" ht="30" x14ac:dyDescent="0.25">
      <c r="A48" s="9" t="s">
        <v>241</v>
      </c>
      <c r="B48" s="3" t="s">
        <v>4</v>
      </c>
      <c r="C48" s="15" t="s">
        <v>454</v>
      </c>
      <c r="D48" s="37" t="s">
        <v>112</v>
      </c>
      <c r="E48" s="18">
        <v>8820870</v>
      </c>
      <c r="F48" s="19">
        <v>43469</v>
      </c>
      <c r="G48" s="19"/>
    </row>
  </sheetData>
  <dataValidations count="1">
    <dataValidation type="list" allowBlank="1" showInputMessage="1" showErrorMessage="1" sqref="D48" xr:uid="{CAAD8179-F1BF-40C0-A4BD-55A0F63C9722}">
      <formula1>Munka1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FB11704-0804-4464-ABCD-8251E500B9FA}">
          <x14:formula1>
            <xm:f>'M:\Munka\M (közös meghajtó)\2019\Beruházás\[2019  beruházási  terv kiértékelés.xlsx]Munka1'!#REF!</xm:f>
          </x14:formula1>
          <xm:sqref>D30:D39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15084-41A5-4D88-9647-C8DDF8559D5A}">
  <dimension ref="A1:H41"/>
  <sheetViews>
    <sheetView workbookViewId="0">
      <pane ySplit="1" topLeftCell="A14" activePane="bottomLeft" state="frozen"/>
      <selection pane="bottomLeft" activeCell="C13" sqref="C13"/>
    </sheetView>
  </sheetViews>
  <sheetFormatPr defaultColWidth="9.140625" defaultRowHeight="15" x14ac:dyDescent="0.25"/>
  <cols>
    <col min="1" max="1" width="9.5703125" style="9" customWidth="1"/>
    <col min="2" max="2" width="20" style="3" bestFit="1" customWidth="1"/>
    <col min="3" max="3" width="52.85546875" style="4" customWidth="1"/>
    <col min="4" max="4" width="20.140625" style="3" customWidth="1"/>
    <col min="5" max="5" width="14.42578125" style="3" customWidth="1"/>
    <col min="6" max="6" width="15.42578125" style="3" customWidth="1"/>
    <col min="7" max="7" width="13.28515625" style="3" customWidth="1"/>
    <col min="8" max="8" width="12" style="3" bestFit="1" customWidth="1"/>
    <col min="9" max="16384" width="9.140625" style="3"/>
  </cols>
  <sheetData>
    <row r="1" spans="1:8" ht="29.25" x14ac:dyDescent="0.25">
      <c r="A1" s="35" t="s">
        <v>15</v>
      </c>
      <c r="B1" s="35" t="s">
        <v>0</v>
      </c>
      <c r="C1" s="35" t="s">
        <v>1</v>
      </c>
      <c r="D1" s="35" t="s">
        <v>11</v>
      </c>
      <c r="E1" s="2" t="s">
        <v>182</v>
      </c>
      <c r="F1" s="1" t="s">
        <v>2</v>
      </c>
      <c r="G1" s="1" t="s">
        <v>3</v>
      </c>
    </row>
    <row r="2" spans="1:8" ht="30" x14ac:dyDescent="0.25">
      <c r="A2" s="9" t="s">
        <v>195</v>
      </c>
      <c r="B2" s="4" t="s">
        <v>4</v>
      </c>
      <c r="C2" s="4" t="s">
        <v>434</v>
      </c>
      <c r="D2" s="34" t="s">
        <v>435</v>
      </c>
      <c r="E2" s="5">
        <v>6768000</v>
      </c>
      <c r="F2" s="8">
        <v>36525</v>
      </c>
      <c r="G2" s="7">
        <v>44286</v>
      </c>
      <c r="H2" s="6"/>
    </row>
    <row r="3" spans="1:8" ht="45" x14ac:dyDescent="0.25">
      <c r="A3" s="9" t="s">
        <v>196</v>
      </c>
      <c r="B3" s="4" t="s">
        <v>412</v>
      </c>
      <c r="C3" s="4" t="s">
        <v>412</v>
      </c>
      <c r="D3" s="34" t="s">
        <v>413</v>
      </c>
      <c r="E3" s="5">
        <v>10196151</v>
      </c>
      <c r="F3" s="8">
        <v>37097</v>
      </c>
      <c r="G3" s="6" t="s">
        <v>372</v>
      </c>
      <c r="H3" s="6"/>
    </row>
    <row r="4" spans="1:8" ht="30" x14ac:dyDescent="0.25">
      <c r="A4" s="9" t="s">
        <v>197</v>
      </c>
      <c r="B4" s="4" t="s">
        <v>8</v>
      </c>
      <c r="C4" s="4" t="s">
        <v>422</v>
      </c>
      <c r="D4" s="34" t="s">
        <v>423</v>
      </c>
      <c r="E4" s="5">
        <v>21153511</v>
      </c>
      <c r="F4" s="8">
        <v>37986</v>
      </c>
      <c r="G4" s="6" t="s">
        <v>372</v>
      </c>
      <c r="H4" s="6"/>
    </row>
    <row r="5" spans="1:8" ht="30" x14ac:dyDescent="0.25">
      <c r="A5" s="9" t="s">
        <v>198</v>
      </c>
      <c r="B5" s="4" t="s">
        <v>414</v>
      </c>
      <c r="C5" s="4" t="s">
        <v>415</v>
      </c>
      <c r="D5" s="34" t="s">
        <v>416</v>
      </c>
      <c r="E5" s="5">
        <v>23547158</v>
      </c>
      <c r="F5" s="8">
        <v>39234</v>
      </c>
      <c r="G5" s="6" t="s">
        <v>372</v>
      </c>
      <c r="H5" s="6"/>
    </row>
    <row r="6" spans="1:8" ht="30" x14ac:dyDescent="0.25">
      <c r="A6" s="9" t="s">
        <v>199</v>
      </c>
      <c r="B6" s="4" t="s">
        <v>352</v>
      </c>
      <c r="C6" s="4" t="s">
        <v>427</v>
      </c>
      <c r="D6" s="34" t="s">
        <v>423</v>
      </c>
      <c r="E6" s="5">
        <v>5651782</v>
      </c>
      <c r="F6" s="8">
        <v>39783</v>
      </c>
      <c r="G6" s="6" t="s">
        <v>372</v>
      </c>
      <c r="H6" s="6"/>
    </row>
    <row r="7" spans="1:8" ht="30" x14ac:dyDescent="0.25">
      <c r="A7" s="9" t="s">
        <v>200</v>
      </c>
      <c r="B7" s="4" t="s">
        <v>4</v>
      </c>
      <c r="C7" s="4" t="s">
        <v>410</v>
      </c>
      <c r="D7" s="34" t="s">
        <v>384</v>
      </c>
      <c r="E7" s="5">
        <v>192287107</v>
      </c>
      <c r="F7" s="8">
        <v>42352</v>
      </c>
      <c r="G7" s="6" t="s">
        <v>372</v>
      </c>
      <c r="H7" s="6"/>
    </row>
    <row r="8" spans="1:8" x14ac:dyDescent="0.25">
      <c r="A8" s="9" t="s">
        <v>201</v>
      </c>
      <c r="B8" s="4" t="s">
        <v>390</v>
      </c>
      <c r="C8" s="4" t="s">
        <v>417</v>
      </c>
      <c r="D8" s="34" t="s">
        <v>418</v>
      </c>
      <c r="E8" s="5">
        <v>10378000</v>
      </c>
      <c r="F8" s="8">
        <v>42064</v>
      </c>
      <c r="G8" s="6" t="s">
        <v>372</v>
      </c>
      <c r="H8" s="6"/>
    </row>
    <row r="9" spans="1:8" ht="30" x14ac:dyDescent="0.25">
      <c r="A9" s="9" t="s">
        <v>202</v>
      </c>
      <c r="B9" s="4" t="s">
        <v>4</v>
      </c>
      <c r="C9" s="4" t="s">
        <v>411</v>
      </c>
      <c r="D9" s="34" t="s">
        <v>384</v>
      </c>
      <c r="E9" s="5">
        <v>8121204</v>
      </c>
      <c r="F9" s="8">
        <v>42691</v>
      </c>
      <c r="G9" s="6" t="s">
        <v>372</v>
      </c>
      <c r="H9" s="6"/>
    </row>
    <row r="10" spans="1:8" ht="45" x14ac:dyDescent="0.25">
      <c r="A10" s="9" t="s">
        <v>203</v>
      </c>
      <c r="B10" s="4" t="s">
        <v>352</v>
      </c>
      <c r="C10" s="4" t="s">
        <v>429</v>
      </c>
      <c r="D10" s="34" t="s">
        <v>354</v>
      </c>
      <c r="E10" s="5">
        <v>15312552</v>
      </c>
      <c r="F10" s="8">
        <v>42734</v>
      </c>
      <c r="G10" s="40">
        <v>44651</v>
      </c>
      <c r="H10" s="6"/>
    </row>
    <row r="11" spans="1:8" ht="30" x14ac:dyDescent="0.25">
      <c r="A11" s="9" t="s">
        <v>204</v>
      </c>
      <c r="B11" s="4" t="s">
        <v>352</v>
      </c>
      <c r="C11" s="4" t="s">
        <v>430</v>
      </c>
      <c r="D11" s="34" t="s">
        <v>354</v>
      </c>
      <c r="E11" s="5">
        <v>17923822</v>
      </c>
      <c r="F11" s="8">
        <v>42734</v>
      </c>
      <c r="G11" s="7">
        <v>44651</v>
      </c>
      <c r="H11" s="6"/>
    </row>
    <row r="12" spans="1:8" ht="30" x14ac:dyDescent="0.25">
      <c r="A12" s="9" t="s">
        <v>205</v>
      </c>
      <c r="B12" s="4" t="s">
        <v>352</v>
      </c>
      <c r="C12" s="4" t="s">
        <v>431</v>
      </c>
      <c r="D12" s="34" t="s">
        <v>354</v>
      </c>
      <c r="E12" s="5">
        <v>6060000</v>
      </c>
      <c r="F12" s="8">
        <v>42734</v>
      </c>
      <c r="G12" s="7">
        <v>44651</v>
      </c>
      <c r="H12" s="6"/>
    </row>
    <row r="13" spans="1:8" ht="60" x14ac:dyDescent="0.25">
      <c r="A13" s="9" t="s">
        <v>206</v>
      </c>
      <c r="B13" s="4" t="s">
        <v>4</v>
      </c>
      <c r="C13" s="4" t="s">
        <v>383</v>
      </c>
      <c r="D13" s="34" t="s">
        <v>384</v>
      </c>
      <c r="E13" s="5">
        <v>13994160</v>
      </c>
      <c r="F13" s="8">
        <v>42737</v>
      </c>
      <c r="G13" s="6" t="s">
        <v>372</v>
      </c>
      <c r="H13" s="6"/>
    </row>
    <row r="14" spans="1:8" ht="30" x14ac:dyDescent="0.25">
      <c r="A14" s="9" t="s">
        <v>207</v>
      </c>
      <c r="B14" s="4" t="s">
        <v>352</v>
      </c>
      <c r="C14" s="4" t="s">
        <v>353</v>
      </c>
      <c r="D14" s="34" t="s">
        <v>354</v>
      </c>
      <c r="E14" s="5">
        <v>7175400</v>
      </c>
      <c r="F14" s="8">
        <v>42737</v>
      </c>
      <c r="G14" s="7">
        <v>44561</v>
      </c>
      <c r="H14" s="6"/>
    </row>
    <row r="15" spans="1:8" ht="30" x14ac:dyDescent="0.25">
      <c r="A15" s="9" t="s">
        <v>208</v>
      </c>
      <c r="B15" s="4" t="s">
        <v>352</v>
      </c>
      <c r="C15" s="4" t="s">
        <v>393</v>
      </c>
      <c r="D15" s="34" t="s">
        <v>354</v>
      </c>
      <c r="E15" s="5">
        <v>64581937</v>
      </c>
      <c r="F15" s="8">
        <v>42737</v>
      </c>
      <c r="G15" s="40">
        <v>46022</v>
      </c>
      <c r="H15" s="6"/>
    </row>
    <row r="16" spans="1:8" ht="45" x14ac:dyDescent="0.25">
      <c r="A16" s="9" t="s">
        <v>209</v>
      </c>
      <c r="B16" s="4" t="s">
        <v>394</v>
      </c>
      <c r="C16" s="4" t="s">
        <v>436</v>
      </c>
      <c r="D16" s="34" t="s">
        <v>432</v>
      </c>
      <c r="E16" s="5">
        <v>10089892</v>
      </c>
      <c r="F16" s="8">
        <v>42864</v>
      </c>
      <c r="G16" s="43">
        <v>43957</v>
      </c>
      <c r="H16" s="6"/>
    </row>
    <row r="17" spans="1:8" ht="45" x14ac:dyDescent="0.25">
      <c r="A17" s="9" t="s">
        <v>210</v>
      </c>
      <c r="B17" s="4" t="s">
        <v>6</v>
      </c>
      <c r="C17" s="4" t="s">
        <v>437</v>
      </c>
      <c r="D17" s="34" t="s">
        <v>438</v>
      </c>
      <c r="E17" s="5">
        <v>16396577</v>
      </c>
      <c r="F17" s="8">
        <v>43417</v>
      </c>
      <c r="G17" s="40">
        <v>44148</v>
      </c>
      <c r="H17" s="6"/>
    </row>
    <row r="18" spans="1:8" ht="45" x14ac:dyDescent="0.25">
      <c r="A18" s="9" t="s">
        <v>211</v>
      </c>
      <c r="B18" s="4" t="s">
        <v>6</v>
      </c>
      <c r="C18" s="4" t="s">
        <v>425</v>
      </c>
      <c r="D18" s="34" t="s">
        <v>433</v>
      </c>
      <c r="E18" s="5">
        <v>7101006</v>
      </c>
      <c r="F18" s="8">
        <v>43467</v>
      </c>
      <c r="G18" s="6" t="s">
        <v>372</v>
      </c>
      <c r="H18" s="6"/>
    </row>
    <row r="19" spans="1:8" ht="45" x14ac:dyDescent="0.25">
      <c r="A19" s="9" t="s">
        <v>212</v>
      </c>
      <c r="B19" s="4" t="s">
        <v>387</v>
      </c>
      <c r="C19" s="4" t="s">
        <v>388</v>
      </c>
      <c r="D19" s="34" t="s">
        <v>389</v>
      </c>
      <c r="E19" s="5">
        <v>100133500</v>
      </c>
      <c r="F19" s="8">
        <v>43495</v>
      </c>
      <c r="G19" s="6" t="s">
        <v>372</v>
      </c>
      <c r="H19" s="6"/>
    </row>
    <row r="20" spans="1:8" ht="30" x14ac:dyDescent="0.25">
      <c r="A20" s="9" t="s">
        <v>213</v>
      </c>
      <c r="B20" s="4" t="s">
        <v>390</v>
      </c>
      <c r="C20" s="4" t="s">
        <v>428</v>
      </c>
      <c r="D20" s="34" t="s">
        <v>392</v>
      </c>
      <c r="E20" s="5">
        <v>7040075</v>
      </c>
      <c r="F20" s="8">
        <v>43714</v>
      </c>
      <c r="G20" s="7">
        <v>44341</v>
      </c>
      <c r="H20" s="6"/>
    </row>
    <row r="21" spans="1:8" ht="18.75" customHeight="1" x14ac:dyDescent="0.25">
      <c r="A21" s="9" t="s">
        <v>214</v>
      </c>
      <c r="B21" s="4" t="s">
        <v>4</v>
      </c>
      <c r="C21" s="4" t="s">
        <v>58</v>
      </c>
      <c r="D21" s="34" t="s">
        <v>46</v>
      </c>
      <c r="E21" s="5">
        <v>22141071</v>
      </c>
      <c r="F21" s="8">
        <v>43976</v>
      </c>
      <c r="G21" s="7">
        <v>44179</v>
      </c>
      <c r="H21" s="6"/>
    </row>
    <row r="22" spans="1:8" ht="51.75" customHeight="1" x14ac:dyDescent="0.25">
      <c r="A22" s="9" t="s">
        <v>215</v>
      </c>
      <c r="B22" s="4" t="s">
        <v>4</v>
      </c>
      <c r="C22" s="4" t="s">
        <v>59</v>
      </c>
      <c r="D22" s="34" t="s">
        <v>10</v>
      </c>
      <c r="E22" s="5">
        <v>43461055</v>
      </c>
      <c r="F22" s="8">
        <v>43948</v>
      </c>
      <c r="G22" s="7">
        <v>43981</v>
      </c>
      <c r="H22" s="6"/>
    </row>
    <row r="23" spans="1:8" ht="48.75" customHeight="1" x14ac:dyDescent="0.25">
      <c r="A23" s="9" t="s">
        <v>216</v>
      </c>
      <c r="B23" s="4" t="s">
        <v>4</v>
      </c>
      <c r="C23" s="4" t="s">
        <v>68</v>
      </c>
      <c r="D23" s="34" t="s">
        <v>24</v>
      </c>
      <c r="E23" s="5">
        <v>26365658</v>
      </c>
      <c r="F23" s="8">
        <v>44155</v>
      </c>
      <c r="G23" s="7">
        <v>44196</v>
      </c>
      <c r="H23" s="6"/>
    </row>
    <row r="24" spans="1:8" ht="26.25" customHeight="1" x14ac:dyDescent="0.25">
      <c r="A24" s="9" t="s">
        <v>217</v>
      </c>
      <c r="B24" s="4" t="s">
        <v>4</v>
      </c>
      <c r="C24" s="4" t="s">
        <v>60</v>
      </c>
      <c r="D24" s="34" t="s">
        <v>10</v>
      </c>
      <c r="E24" s="5">
        <v>49151121</v>
      </c>
      <c r="F24" s="8">
        <v>44046</v>
      </c>
      <c r="G24" s="7">
        <v>44057</v>
      </c>
      <c r="H24" s="6"/>
    </row>
    <row r="25" spans="1:8" ht="46.5" customHeight="1" x14ac:dyDescent="0.25">
      <c r="A25" s="9" t="s">
        <v>218</v>
      </c>
      <c r="B25" s="4" t="s">
        <v>4</v>
      </c>
      <c r="C25" s="4" t="s">
        <v>61</v>
      </c>
      <c r="D25" s="34" t="s">
        <v>62</v>
      </c>
      <c r="E25" s="5">
        <v>89995000</v>
      </c>
      <c r="F25" s="8">
        <v>44153</v>
      </c>
      <c r="G25" s="7">
        <v>44196</v>
      </c>
      <c r="H25" s="6"/>
    </row>
    <row r="26" spans="1:8" ht="18.75" customHeight="1" x14ac:dyDescent="0.25">
      <c r="A26" s="9" t="s">
        <v>219</v>
      </c>
      <c r="B26" s="4" t="s">
        <v>4</v>
      </c>
      <c r="C26" s="4" t="s">
        <v>63</v>
      </c>
      <c r="D26" s="34" t="s">
        <v>64</v>
      </c>
      <c r="E26" s="5">
        <v>19450000</v>
      </c>
      <c r="F26" s="8">
        <v>43948</v>
      </c>
      <c r="G26" s="7">
        <v>44039</v>
      </c>
      <c r="H26" s="6"/>
    </row>
    <row r="27" spans="1:8" ht="31.5" customHeight="1" x14ac:dyDescent="0.25">
      <c r="A27" s="9" t="s">
        <v>220</v>
      </c>
      <c r="B27" s="4" t="s">
        <v>4</v>
      </c>
      <c r="C27" s="4" t="s">
        <v>126</v>
      </c>
      <c r="D27" s="34" t="s">
        <v>127</v>
      </c>
      <c r="E27" s="5">
        <v>9990000</v>
      </c>
      <c r="F27" s="8">
        <v>43994</v>
      </c>
      <c r="G27" s="7">
        <v>44074</v>
      </c>
      <c r="H27" s="6"/>
    </row>
    <row r="28" spans="1:8" ht="30.75" customHeight="1" x14ac:dyDescent="0.25">
      <c r="A28" s="9" t="s">
        <v>221</v>
      </c>
      <c r="B28" s="4" t="s">
        <v>4</v>
      </c>
      <c r="C28" s="4" t="s">
        <v>268</v>
      </c>
      <c r="D28" s="34" t="s">
        <v>71</v>
      </c>
      <c r="E28" s="5">
        <v>19319610</v>
      </c>
      <c r="F28" s="8">
        <v>44159</v>
      </c>
      <c r="G28" s="7">
        <v>44196</v>
      </c>
      <c r="H28" s="6"/>
    </row>
    <row r="29" spans="1:8" ht="30" x14ac:dyDescent="0.25">
      <c r="A29" s="9" t="s">
        <v>222</v>
      </c>
      <c r="B29" s="4" t="s">
        <v>4</v>
      </c>
      <c r="C29" s="4" t="s">
        <v>266</v>
      </c>
      <c r="D29" s="34" t="s">
        <v>84</v>
      </c>
      <c r="E29" s="5">
        <v>23131280</v>
      </c>
      <c r="F29" s="8" t="s">
        <v>128</v>
      </c>
      <c r="G29" s="7">
        <v>44196</v>
      </c>
      <c r="H29" s="6"/>
    </row>
    <row r="30" spans="1:8" ht="30" x14ac:dyDescent="0.25">
      <c r="A30" s="9" t="s">
        <v>223</v>
      </c>
      <c r="B30" s="4" t="s">
        <v>4</v>
      </c>
      <c r="C30" s="4" t="s">
        <v>267</v>
      </c>
      <c r="D30" s="34" t="s">
        <v>129</v>
      </c>
      <c r="E30" s="5">
        <v>17969000</v>
      </c>
      <c r="F30" s="8">
        <v>44014</v>
      </c>
      <c r="G30" s="7">
        <v>44035</v>
      </c>
      <c r="H30" s="6"/>
    </row>
    <row r="31" spans="1:8" ht="45" x14ac:dyDescent="0.25">
      <c r="A31" s="9" t="s">
        <v>224</v>
      </c>
      <c r="B31" s="4" t="s">
        <v>4</v>
      </c>
      <c r="C31" s="4" t="s">
        <v>269</v>
      </c>
      <c r="D31" s="34" t="s">
        <v>93</v>
      </c>
      <c r="E31" s="5">
        <v>7785000</v>
      </c>
      <c r="F31" s="8">
        <v>43892</v>
      </c>
      <c r="G31" s="7" t="s">
        <v>130</v>
      </c>
      <c r="H31" s="6"/>
    </row>
    <row r="32" spans="1:8" ht="30" x14ac:dyDescent="0.25">
      <c r="A32" s="9" t="s">
        <v>225</v>
      </c>
      <c r="B32" s="4" t="s">
        <v>4</v>
      </c>
      <c r="C32" s="4" t="s">
        <v>131</v>
      </c>
      <c r="D32" s="34" t="s">
        <v>57</v>
      </c>
      <c r="E32" s="5">
        <v>25228020</v>
      </c>
      <c r="F32" s="8">
        <v>43902</v>
      </c>
      <c r="G32" s="7" t="s">
        <v>132</v>
      </c>
      <c r="H32" s="6"/>
    </row>
    <row r="33" spans="1:8" ht="30" x14ac:dyDescent="0.25">
      <c r="A33" s="9" t="s">
        <v>226</v>
      </c>
      <c r="B33" s="4" t="s">
        <v>4</v>
      </c>
      <c r="C33" s="4" t="s">
        <v>270</v>
      </c>
      <c r="D33" s="34" t="s">
        <v>133</v>
      </c>
      <c r="E33" s="5">
        <v>47901210</v>
      </c>
      <c r="F33" s="8">
        <v>44055</v>
      </c>
      <c r="G33" s="7" t="s">
        <v>134</v>
      </c>
      <c r="H33" s="6"/>
    </row>
    <row r="34" spans="1:8" ht="30" x14ac:dyDescent="0.25">
      <c r="A34" s="9" t="s">
        <v>227</v>
      </c>
      <c r="B34" s="4" t="s">
        <v>4</v>
      </c>
      <c r="C34" s="4" t="s">
        <v>271</v>
      </c>
      <c r="D34" s="34" t="s">
        <v>135</v>
      </c>
      <c r="E34" s="5">
        <v>7090990</v>
      </c>
      <c r="F34" s="8">
        <v>44015</v>
      </c>
      <c r="G34" s="7">
        <v>44104</v>
      </c>
      <c r="H34" s="6"/>
    </row>
    <row r="35" spans="1:8" x14ac:dyDescent="0.25">
      <c r="A35" s="9" t="s">
        <v>228</v>
      </c>
      <c r="B35" s="4"/>
      <c r="C35" s="4" t="s">
        <v>272</v>
      </c>
      <c r="D35" s="34" t="s">
        <v>172</v>
      </c>
      <c r="E35" s="5">
        <v>5095900</v>
      </c>
      <c r="F35" s="8">
        <v>44116</v>
      </c>
      <c r="G35" s="7">
        <v>44180</v>
      </c>
      <c r="H35" s="6"/>
    </row>
    <row r="36" spans="1:8" ht="30" x14ac:dyDescent="0.25">
      <c r="A36" s="9" t="s">
        <v>229</v>
      </c>
      <c r="B36" s="4" t="s">
        <v>4</v>
      </c>
      <c r="C36" s="4" t="s">
        <v>273</v>
      </c>
      <c r="D36" s="34" t="s">
        <v>136</v>
      </c>
      <c r="E36" s="5">
        <v>5445838</v>
      </c>
      <c r="F36" s="8">
        <v>44172</v>
      </c>
      <c r="G36" s="7">
        <v>44195</v>
      </c>
      <c r="H36" s="6"/>
    </row>
    <row r="37" spans="1:8" ht="30" x14ac:dyDescent="0.25">
      <c r="A37" s="9" t="s">
        <v>230</v>
      </c>
      <c r="B37" s="4" t="s">
        <v>4</v>
      </c>
      <c r="C37" s="4" t="s">
        <v>356</v>
      </c>
      <c r="D37" s="34" t="s">
        <v>357</v>
      </c>
      <c r="E37" s="5">
        <v>45856636</v>
      </c>
      <c r="F37" s="8">
        <v>43854</v>
      </c>
      <c r="G37" s="7">
        <v>44227</v>
      </c>
      <c r="H37" s="6"/>
    </row>
    <row r="38" spans="1:8" ht="30" x14ac:dyDescent="0.25">
      <c r="A38" s="9" t="s">
        <v>231</v>
      </c>
      <c r="B38" s="4" t="s">
        <v>4</v>
      </c>
      <c r="C38" s="4" t="s">
        <v>360</v>
      </c>
      <c r="D38" s="34" t="s">
        <v>361</v>
      </c>
      <c r="E38" s="5">
        <v>9501883</v>
      </c>
      <c r="F38" s="8">
        <v>43889</v>
      </c>
      <c r="G38" s="40">
        <v>44255</v>
      </c>
      <c r="H38" s="6"/>
    </row>
    <row r="39" spans="1:8" ht="30" x14ac:dyDescent="0.25">
      <c r="A39" s="9" t="s">
        <v>232</v>
      </c>
      <c r="B39" s="4" t="s">
        <v>4</v>
      </c>
      <c r="C39" s="4" t="s">
        <v>362</v>
      </c>
      <c r="D39" s="34" t="s">
        <v>361</v>
      </c>
      <c r="E39" s="5">
        <f>33068093-E38</f>
        <v>23566210</v>
      </c>
      <c r="F39" s="8">
        <v>43889</v>
      </c>
      <c r="G39" s="7">
        <v>44255</v>
      </c>
      <c r="H39" s="6"/>
    </row>
    <row r="40" spans="1:8" s="9" customFormat="1" ht="30" x14ac:dyDescent="0.25">
      <c r="A40" s="9" t="s">
        <v>233</v>
      </c>
      <c r="B40" s="4" t="s">
        <v>4</v>
      </c>
      <c r="C40" s="4" t="s">
        <v>279</v>
      </c>
      <c r="D40" s="34" t="s">
        <v>80</v>
      </c>
      <c r="E40" s="5">
        <f>89995000-80455000</f>
        <v>9540000</v>
      </c>
      <c r="F40" s="8">
        <v>44181</v>
      </c>
      <c r="G40" s="7">
        <v>44301</v>
      </c>
    </row>
    <row r="41" spans="1:8" x14ac:dyDescent="0.25">
      <c r="F41" s="6"/>
      <c r="G41" s="6"/>
      <c r="H41" s="6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EF799F1-925A-438D-A181-DF262C507970}">
          <x14:formula1>
            <xm:f>'M:\Munka\M (közös meghajtó)\2020\Beruházás\[2020 Beruházási tervkiértékelés.xlsx]Munka1'!#REF!</xm:f>
          </x14:formula1>
          <xm:sqref>D29:D32 D36</xm:sqref>
        </x14:dataValidation>
        <x14:dataValidation type="list" allowBlank="1" showInputMessage="1" showErrorMessage="1" xr:uid="{13CF6EE6-DCF8-4D7E-ABAF-A1E719BF7F47}">
          <x14:formula1>
            <xm:f>'M:\Munka\M (közös meghajtó)\2021\Beruházás\[2021  beruházási  tervkiértékelés.xlsx]Munka1 (2)'!#REF!</xm:f>
          </x14:formula1>
          <xm:sqref>D40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Áncsán Istvánné</dc:creator>
  <cp:lastModifiedBy>Egriné Juhász Edit</cp:lastModifiedBy>
  <cp:lastPrinted>2024-01-03T12:28:17Z</cp:lastPrinted>
  <dcterms:created xsi:type="dcterms:W3CDTF">2022-05-31T06:24:22Z</dcterms:created>
  <dcterms:modified xsi:type="dcterms:W3CDTF">2024-04-18T07:58:40Z</dcterms:modified>
</cp:coreProperties>
</file>