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755" tabRatio="730" activeTab="1"/>
  </bookViews>
  <sheets>
    <sheet name="Címlap" sheetId="1" r:id="rId1"/>
    <sheet name="Mérleg &amp; Eredm" sheetId="2" r:id="rId2"/>
  </sheets>
  <definedNames>
    <definedName name="_xlnm.Print_Area" localSheetId="0">'Címlap'!$A$1:$Y$49</definedName>
    <definedName name="_xlnm.Print_Area" localSheetId="1">'Mérleg &amp; Eredm'!$A$1:$X$272</definedName>
  </definedNames>
  <calcPr fullCalcOnLoad="1"/>
</workbook>
</file>

<file path=xl/sharedStrings.xml><?xml version="1.0" encoding="utf-8"?>
<sst xmlns="http://schemas.openxmlformats.org/spreadsheetml/2006/main" count="635" uniqueCount="367">
  <si>
    <t>Statisztikai számjel</t>
  </si>
  <si>
    <t>Cégjegyzék száma</t>
  </si>
  <si>
    <t>MÉRLEG Eszközök (aktívák)</t>
  </si>
  <si>
    <t xml:space="preserve">      adatok E Ft-ban</t>
  </si>
  <si>
    <t>Sor-</t>
  </si>
  <si>
    <t>A tétel megnevezése</t>
  </si>
  <si>
    <t>Előző év(ek)</t>
  </si>
  <si>
    <t>szám</t>
  </si>
  <si>
    <t>módosításai</t>
  </si>
  <si>
    <t>a</t>
  </si>
  <si>
    <t>b</t>
  </si>
  <si>
    <t>c</t>
  </si>
  <si>
    <t>d</t>
  </si>
  <si>
    <t>e</t>
  </si>
  <si>
    <t>BEFEKTETETT ESZKÖZÖK</t>
  </si>
  <si>
    <t>I.</t>
  </si>
  <si>
    <t>IMMATERIÁLIS JAVAK</t>
  </si>
  <si>
    <t>Vagyoni értékű jogok</t>
  </si>
  <si>
    <t>Üzleti vagy cégérték</t>
  </si>
  <si>
    <t>Szellemi termékek</t>
  </si>
  <si>
    <t>Kísérleti fejlesztés aktivált értéke</t>
  </si>
  <si>
    <t>Alapítás-átszervezés aktivált értéke</t>
  </si>
  <si>
    <t>Immateriális javak értékhelyesbítése</t>
  </si>
  <si>
    <t>II.</t>
  </si>
  <si>
    <t>TÁRGYI ESZKÖZÖK</t>
  </si>
  <si>
    <t>Műszaki berendezések, gépek, járművek</t>
  </si>
  <si>
    <t>Egyéb berendezések, felszerelések, járművek</t>
  </si>
  <si>
    <t>Beruházásokra adott előlegek</t>
  </si>
  <si>
    <t>Tárgyi eszközök értékhelyesbítése</t>
  </si>
  <si>
    <t>III.</t>
  </si>
  <si>
    <t>BEFEKTETETT PÉNZÜGYI ESZKÖZÖK</t>
  </si>
  <si>
    <t>Befektetett pénzügyi eszközök értékhelyesbítése</t>
  </si>
  <si>
    <t>FORGÓESZKÖZÖK</t>
  </si>
  <si>
    <t>KÉSZLETEK</t>
  </si>
  <si>
    <t>Anyagok</t>
  </si>
  <si>
    <t>Áruk</t>
  </si>
  <si>
    <t>Késztermékek</t>
  </si>
  <si>
    <t>KÖVETELÉSEK</t>
  </si>
  <si>
    <t>Váltókövetelések</t>
  </si>
  <si>
    <t>Egyéb követelések</t>
  </si>
  <si>
    <t>ÉRTÉKPAPÍROK</t>
  </si>
  <si>
    <t>IV.</t>
  </si>
  <si>
    <t>PÉNZESZKÖZÖK</t>
  </si>
  <si>
    <t>Pénztár, csekkek</t>
  </si>
  <si>
    <t>Bankbetétek</t>
  </si>
  <si>
    <t>AKTÍV IDŐBELI ELHATÁROLÁSOK</t>
  </si>
  <si>
    <t>ESZKÖZÖK (AKTÍVÁK) ÖSSZESEN</t>
  </si>
  <si>
    <t>MÉRLEG Források (passzívák)</t>
  </si>
  <si>
    <t>SAJÁT TŐKE</t>
  </si>
  <si>
    <t>JEGYZETT TŐKE</t>
  </si>
  <si>
    <t>TŐKETARTALÉK</t>
  </si>
  <si>
    <t>EREDMÉNYTARTALÉK</t>
  </si>
  <si>
    <t>V.</t>
  </si>
  <si>
    <t>ÉRTÉKELÉSI TARTALÉK</t>
  </si>
  <si>
    <t>VI.</t>
  </si>
  <si>
    <t>CÉLTARTALÉKOK</t>
  </si>
  <si>
    <t>1.</t>
  </si>
  <si>
    <t>2.</t>
  </si>
  <si>
    <t>Céltartalék a várható kötelezettségekre</t>
  </si>
  <si>
    <t>3.</t>
  </si>
  <si>
    <t>Egyéb céltartalék</t>
  </si>
  <si>
    <t>KÖTELEZETTSÉGEK</t>
  </si>
  <si>
    <t>HOSSZÚ LEJÁRATÚ KÖTELEZETTSÉGEK</t>
  </si>
  <si>
    <t>Beruházási és fejlesztési hitelek</t>
  </si>
  <si>
    <t>Egyéb hosszú lejáratú hitelek</t>
  </si>
  <si>
    <t>Hosszú lejáratra kapott kölcsönök</t>
  </si>
  <si>
    <t>Tartozások kötvénykibocsátásból</t>
  </si>
  <si>
    <t>Egyéb hosszú lejáratú kötelezettségek</t>
  </si>
  <si>
    <t>RÖVID LEJÁRATÚ KÖTELEZETTSÉGEK</t>
  </si>
  <si>
    <t>Kötelezettségek áruszállításból és szolgáltatásból (szállítók)</t>
  </si>
  <si>
    <t>Váltótartozások</t>
  </si>
  <si>
    <t>Rövid lejáratú hitelek</t>
  </si>
  <si>
    <t>Rövid lejáratú kölcsönök</t>
  </si>
  <si>
    <t>Egyéb rövid lejáratú kötelezettségek</t>
  </si>
  <si>
    <t>PASSZÍV IDŐBELI ELHATÁROLÁSOK</t>
  </si>
  <si>
    <t>FORRÁSOK (PASSZÍVÁK) ÖSSZESEN</t>
  </si>
  <si>
    <t>a vállalkozás vezetője</t>
  </si>
  <si>
    <t>(képviselője)</t>
  </si>
  <si>
    <t>Tétel-</t>
  </si>
  <si>
    <t>01.</t>
  </si>
  <si>
    <t>Belföldi értékesítés nettó árbevétele</t>
  </si>
  <si>
    <t>02.</t>
  </si>
  <si>
    <t>EGYÉB BEVÉTELEK</t>
  </si>
  <si>
    <t>03.</t>
  </si>
  <si>
    <t>Saját előállítású eszközök aktivált értéke</t>
  </si>
  <si>
    <t>04.</t>
  </si>
  <si>
    <t>Saját termelésű készletek állományváltozása</t>
  </si>
  <si>
    <t>AKTIVÁLT SAJÁT TELJESÍTMÉNYEK ÉRTÉKE</t>
  </si>
  <si>
    <t>05.</t>
  </si>
  <si>
    <t>Anyagköltség</t>
  </si>
  <si>
    <t>06.</t>
  </si>
  <si>
    <t>07.</t>
  </si>
  <si>
    <t>Eladott áruk beszerzési értéke</t>
  </si>
  <si>
    <t>08.</t>
  </si>
  <si>
    <t>ANYAGJELLEGŰ RÁFORDÍTÁSOK</t>
  </si>
  <si>
    <t>09.</t>
  </si>
  <si>
    <t>Bérköltség</t>
  </si>
  <si>
    <t>10.</t>
  </si>
  <si>
    <t>Személyi jellegű egyéb kifizetések</t>
  </si>
  <si>
    <t>11.</t>
  </si>
  <si>
    <t>SZEMÉLYI JELLEGŰ RÁFORDÍTÁSOK</t>
  </si>
  <si>
    <t>ÉRTÉKCSÖKKENÉSI LEÍRÁS</t>
  </si>
  <si>
    <t>VII.</t>
  </si>
  <si>
    <t>VIII.</t>
  </si>
  <si>
    <t>EGYÉB RÁFORDÍTÁSOK</t>
  </si>
  <si>
    <t>ÜZEMI (ÜZLETI) TEVÉKENYSÉG EREDMÉNYE</t>
  </si>
  <si>
    <t>12.</t>
  </si>
  <si>
    <t>13.</t>
  </si>
  <si>
    <t>14.</t>
  </si>
  <si>
    <t>Pénzügyi műveletek egyéb bevételei</t>
  </si>
  <si>
    <t>IX.</t>
  </si>
  <si>
    <t>PÉNZÜGYI MŰVELETEK BEVÉTELEI</t>
  </si>
  <si>
    <t>15.</t>
  </si>
  <si>
    <t>16.</t>
  </si>
  <si>
    <t>17.</t>
  </si>
  <si>
    <t>Pénzügyi műveletek egyéb ráfordításai</t>
  </si>
  <si>
    <t>X.</t>
  </si>
  <si>
    <t>PÉNZÜGYI MŰVELETEK RÁFORDÍTÁSAI</t>
  </si>
  <si>
    <t>PÉNZÜGYI MŰVELETEK EREDMÉNYE</t>
  </si>
  <si>
    <t>(±A±B)</t>
  </si>
  <si>
    <t>ADÓZÁS ELŐTTI EREDMÉNY</t>
  </si>
  <si>
    <t>ADÓFIZETÉSI KÖTELEZETTSÉG</t>
  </si>
  <si>
    <t>ADÓZOTT EREDMÉNY</t>
  </si>
  <si>
    <t>18.</t>
  </si>
  <si>
    <t>19.</t>
  </si>
  <si>
    <t>ÉRTÉKESÍTÉS NETTÓ ÁRBEVÉTELE</t>
  </si>
  <si>
    <t>Előző év</t>
  </si>
  <si>
    <t>Tárgyév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</si>
  <si>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</si>
  <si>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</si>
  <si>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</si>
  <si>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</si>
  <si>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</si>
  <si>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</si>
  <si>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</si>
  <si>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</si>
  <si>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</si>
  <si>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</si>
  <si>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</si>
  <si>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</si>
  <si>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</si>
  <si>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</si>
  <si>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</si>
  <si>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</si>
  <si>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</si>
  <si>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</si>
  <si>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</si>
  <si>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</si>
  <si>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</si>
  <si>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</si>
  <si>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</si>
  <si>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</si>
  <si>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</si>
  <si>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</si>
  <si>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</si>
  <si>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</si>
  <si>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</si>
  <si>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</si>
  <si>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</si>
  <si>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</si>
  <si>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</si>
  <si>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</si>
  <si>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</si>
  <si>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</si>
  <si>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</si>
  <si>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</si>
  <si>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</si>
  <si>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</si>
  <si>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</si>
  <si>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</si>
  <si>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</si>
  <si>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</si>
  <si>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</si>
  <si>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</si>
  <si>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</si>
  <si>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</si>
  <si>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</si>
  <si>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</si>
  <si>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</si>
  <si>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</si>
  <si>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57.</t>
  </si>
  <si>
    <t>-</t>
  </si>
  <si>
    <t>A.</t>
  </si>
  <si>
    <t>B.</t>
  </si>
  <si>
    <t>C.</t>
  </si>
  <si>
    <t>D.</t>
  </si>
  <si>
    <t>E.</t>
  </si>
  <si>
    <t>F.</t>
  </si>
  <si>
    <t>G.</t>
  </si>
  <si>
    <t>(01.+02.)</t>
  </si>
  <si>
    <t>Immateriális javakra adott előlegek</t>
  </si>
  <si>
    <t>Tenyészállatok</t>
  </si>
  <si>
    <t>Beruházások, felújítások</t>
  </si>
  <si>
    <t>Tartós részesedés kapcsolt vállalkozásban</t>
  </si>
  <si>
    <t>Tartósan adott kölcsön kapcsolt vállalkozásban</t>
  </si>
  <si>
    <t>Egyéb tartós részesedés</t>
  </si>
  <si>
    <t>Egyéb tartósan adott kölcsön</t>
  </si>
  <si>
    <t>Tartós hitelviszonyt megtestesítő értékpapír</t>
  </si>
  <si>
    <t>Készletekre adott előlegek</t>
  </si>
  <si>
    <t>Követelések kapcsolt vállalkozással szemben</t>
  </si>
  <si>
    <t>Bevételek aktív időbeli elhatárolása</t>
  </si>
  <si>
    <t>Költségek, ráfordítások aktív időbeli elhatárolása</t>
  </si>
  <si>
    <t>Halasztott ráfordítások</t>
  </si>
  <si>
    <t xml:space="preserve">V. </t>
  </si>
  <si>
    <t>Céltartalék a jövőbeni költségekre</t>
  </si>
  <si>
    <t>HÁTRASOROLT KÖTELEZETTSÉGEK</t>
  </si>
  <si>
    <t>Hátrasorolt kötelezettségek kapcsolt vállalkozással szemben</t>
  </si>
  <si>
    <t>Hátrasorolt kötelezettségek egyéb gazdálkodóval szemben</t>
  </si>
  <si>
    <t>Tartós kötelezettségek kapcsolt vállalkozással szemben</t>
  </si>
  <si>
    <t>73.</t>
  </si>
  <si>
    <t>Vevőktől kapott előlegek</t>
  </si>
  <si>
    <t>Rövid lejáratú kötelezettségek kapcsolt vállalkozással szemben</t>
  </si>
  <si>
    <t>74.</t>
  </si>
  <si>
    <t>75.</t>
  </si>
  <si>
    <t>76.</t>
  </si>
  <si>
    <t>77.</t>
  </si>
  <si>
    <t>78.</t>
  </si>
  <si>
    <t>79.</t>
  </si>
  <si>
    <t>80.</t>
  </si>
  <si>
    <t>Bevételek passzív időbeli elhatárolása</t>
  </si>
  <si>
    <t>Költségek, ráfordítások passzív időbeli elhatárolása</t>
  </si>
  <si>
    <t>Halasztott bevételek</t>
  </si>
  <si>
    <t>81.</t>
  </si>
  <si>
    <t>82.</t>
  </si>
  <si>
    <t>83.</t>
  </si>
  <si>
    <t>84.</t>
  </si>
  <si>
    <t xml:space="preserve">     Ebből : visszaírt értékvesztés</t>
  </si>
  <si>
    <t>Egyéb szolgáltatások értéke</t>
  </si>
  <si>
    <t>Ebből: értékvesztés</t>
  </si>
  <si>
    <t>Ebből: kapcsolt vállalkozástól kapott</t>
  </si>
  <si>
    <t>Kapott (járó) osztalék és részesedés</t>
  </si>
  <si>
    <t>Egyéb kapott (járó) kamatok és kamatjellegű bevételek</t>
  </si>
  <si>
    <t>(13.+14.+15.+16.+17.)</t>
  </si>
  <si>
    <t>Ebből: kapcsolt vállalkozásnak adott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</si>
  <si>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</si>
  <si>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</si>
  <si>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</si>
  <si>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</si>
  <si>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</si>
  <si>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</si>
  <si>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</si>
  <si>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</si>
  <si>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</si>
  <si>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(3. ... 9.)</t>
  </si>
  <si>
    <t>(11. ... 17.)</t>
  </si>
  <si>
    <t>(2.+10.+18.)</t>
  </si>
  <si>
    <t>(05.+06.+07.+08.+09.)</t>
  </si>
  <si>
    <t>(10.+11.+12.)</t>
  </si>
  <si>
    <t>(I.±II.+III.-IV.-V.-VI.-VII.)</t>
  </si>
  <si>
    <t>Részesedés kapcsolt vállalkozásban</t>
  </si>
  <si>
    <t>Egyéb részesedés</t>
  </si>
  <si>
    <t>Saját részvények, saját üzletrészek</t>
  </si>
  <si>
    <t>Forgatási célú hitelviszonyt megtestesítő értékpapírok</t>
  </si>
  <si>
    <t>94.</t>
  </si>
  <si>
    <t>Eladott (közvetített) szolgáltatások értéke</t>
  </si>
  <si>
    <t>Bérjárulékok</t>
  </si>
  <si>
    <t>(VIII.-IX.)</t>
  </si>
  <si>
    <t>Igénybe vett szolgáltatások értéke</t>
  </si>
  <si>
    <t>A vállalkozás megnevezése</t>
  </si>
  <si>
    <t>A vállalkozás címe</t>
  </si>
  <si>
    <t>Éves beszámoló</t>
  </si>
  <si>
    <t>P.H.</t>
  </si>
  <si>
    <t>4.</t>
  </si>
  <si>
    <t>5.</t>
  </si>
  <si>
    <t>6.</t>
  </si>
  <si>
    <t>7.</t>
  </si>
  <si>
    <t>Növendék-, hízó- és egyéb állatok</t>
  </si>
  <si>
    <t>JEGYZETT, DE MÉG BE NEM FIZETETT TŐKE (-)</t>
  </si>
  <si>
    <t>8.</t>
  </si>
  <si>
    <t>9.</t>
  </si>
  <si>
    <t>Kelt:</t>
  </si>
  <si>
    <t xml:space="preserve"> </t>
  </si>
  <si>
    <t>Ingatlanok és a kapcsolódó vagyoni értékű jogok</t>
  </si>
  <si>
    <t>Tartósan adott kölcsön egyéb részesedési viszonyban álló vállalkozásban</t>
  </si>
  <si>
    <t>Követelések egyéb részesedési viszonyban lévő vállalkozással szemben</t>
  </si>
  <si>
    <t>Hátrasorolt kötelezettségek egyéb részesedési viszonyban lévő vállalkozással</t>
  </si>
  <si>
    <t>Tartós kötelezettségek egyéb részesedési viszonyban lévő vállalkozással</t>
  </si>
  <si>
    <t>Befektetett pénzügyi eszközök értékelési különbözete</t>
  </si>
  <si>
    <t>Követelések értékelési különbözete</t>
  </si>
  <si>
    <t>Értékpapírok értékelési különbözete</t>
  </si>
  <si>
    <t>Értékhelyesbítés értékelési tartaléka</t>
  </si>
  <si>
    <t>Valós értékelés értékelési tartaléka</t>
  </si>
  <si>
    <t>Kötelezettségek értékelési különbözete</t>
  </si>
  <si>
    <t>Származékos ügyletek negatív értékelési különbözete</t>
  </si>
  <si>
    <t>95.</t>
  </si>
  <si>
    <t>96.</t>
  </si>
  <si>
    <t>97.</t>
  </si>
  <si>
    <t>98.</t>
  </si>
  <si>
    <t>99.</t>
  </si>
  <si>
    <t>100.</t>
  </si>
  <si>
    <t>101.</t>
  </si>
  <si>
    <t>102.</t>
  </si>
  <si>
    <t>Ebből: értékelési különbözet</t>
  </si>
  <si>
    <t>Származékos ügyletek pozitív értékelési különbözete</t>
  </si>
  <si>
    <t>Befejezettlen termelés és félkész termékek</t>
  </si>
  <si>
    <t>LEKÖTÖTT TARTALÉK</t>
  </si>
  <si>
    <t>(±03.+04.)</t>
  </si>
  <si>
    <t>Exportértékesítés nettó árbevétele</t>
  </si>
  <si>
    <t>Követelések áruszállításból és szolgáltatásból (vevők)</t>
  </si>
  <si>
    <t>Rövid lejáratú kötelezettségek egyéb részesedési viszonyban lévő vállalkozással</t>
  </si>
  <si>
    <t>2016.12.31.</t>
  </si>
  <si>
    <t>Tartós jelentős tulajdoni részesedés</t>
  </si>
  <si>
    <t>Jelentős tulajdoni részesedés</t>
  </si>
  <si>
    <t>(19. ... 28.)</t>
  </si>
  <si>
    <t>(30.+37.+46.+53.)</t>
  </si>
  <si>
    <t>(38. ... 45.)</t>
  </si>
  <si>
    <t>(47. ... 52.)</t>
  </si>
  <si>
    <t>(54.+55.)</t>
  </si>
  <si>
    <t>(57. … 59.)</t>
  </si>
  <si>
    <t>Ebből: az átváltoztatható és átváltozó kötvények</t>
  </si>
  <si>
    <t>103.</t>
  </si>
  <si>
    <t>104.</t>
  </si>
  <si>
    <t>105.</t>
  </si>
  <si>
    <t>106.</t>
  </si>
  <si>
    <t>107.</t>
  </si>
  <si>
    <t>108.</t>
  </si>
  <si>
    <t>109.</t>
  </si>
  <si>
    <t>(62.+64. … 68.+71.)</t>
  </si>
  <si>
    <t>(73. ... 75.)</t>
  </si>
  <si>
    <t>(77.+82.+92.)</t>
  </si>
  <si>
    <t>(78. … 81.)</t>
  </si>
  <si>
    <t>(83. ... 91.)</t>
  </si>
  <si>
    <t>(93.+95. ... 104.)</t>
  </si>
  <si>
    <t>(106. … 108.)</t>
  </si>
  <si>
    <t>(61.+72.+76.+105.)</t>
  </si>
  <si>
    <t>Részesedésekből származó bevételek, árfolyamnyereségek</t>
  </si>
  <si>
    <t>Részesedésekből származó ráfordítások, árfolyamveszteségek</t>
  </si>
  <si>
    <t>Részesedések, értékpapírok, tartósan adott kölcsönök, bankbetétek értékvesztése</t>
  </si>
  <si>
    <t>(18.+19.+20.+21.+22.)</t>
  </si>
  <si>
    <t>(±C-X.)</t>
  </si>
  <si>
    <t>Befektetett pénzügyi eszközökből származó bevételek, árfolyamnyereségek</t>
  </si>
  <si>
    <t>Befektetett pénzügyi eszközökből származó ráfordítások, árfolyamveszteségek</t>
  </si>
  <si>
    <t>Átváltoztatható és átváltozó kötvények</t>
  </si>
  <si>
    <t>Követelések jelentős tulajdoni részesedési viszonyban lévő vállalkozással szemben</t>
  </si>
  <si>
    <t>Tartósan adott kölcsön jelentős tulajdoni részesedési viszonyban álló vállalkozásban</t>
  </si>
  <si>
    <t>(1.+29.+56.)</t>
  </si>
  <si>
    <t>Ebből: visszavásárolt tulajdoni részesedés névértéken</t>
  </si>
  <si>
    <t>Fizetendő (fizetett) kamatok és kamatjellegű ráfordítások</t>
  </si>
  <si>
    <t>Értékesítés elszámolt közvetlen önköltsége</t>
  </si>
  <si>
    <t>ÉRTÉKESÍTÉS  KÖZVETLEN KÖLTSÉGEI</t>
  </si>
  <si>
    <t>(03.+04.+05.)</t>
  </si>
  <si>
    <t>ÉRTÉKESÍTÉS  BRUTTÓ EREDMÉNYE</t>
  </si>
  <si>
    <t>(I.-II.)</t>
  </si>
  <si>
    <t>Értékesítési, forgalmazási költségek</t>
  </si>
  <si>
    <t>Igazgatási költségek</t>
  </si>
  <si>
    <t xml:space="preserve">Egyéb általános költségek </t>
  </si>
  <si>
    <t>ÉRTÉKESÍTÉS  KÖZVETETT KÖLTSÉGEI</t>
  </si>
  <si>
    <t>(06.+07.+08.)</t>
  </si>
  <si>
    <t>(±III.-IV.+V.-VI.)</t>
  </si>
  <si>
    <t>(09.+10.+11.+12.+13.)</t>
  </si>
  <si>
    <t>(+14.+15.+16.+17.+18.)</t>
  </si>
  <si>
    <t>(VII.-VIII.)</t>
  </si>
  <si>
    <t>(±C-IX.)</t>
  </si>
  <si>
    <t>(31. ... 36.)</t>
  </si>
  <si>
    <t>Hátrasorolt kötelezettségek jelentős tulajdoni részesedésű vállalkozással</t>
  </si>
  <si>
    <t>Rövid lejáratú kötelezettségek jelentős tulajdoni részesedésű lévő vállalkozással</t>
  </si>
  <si>
    <t>Tartós kötelezettségek jelentős tulajdoni részesedésű vállalkozásokkal</t>
  </si>
  <si>
    <t>Debreceni Vízmű Zrt.</t>
  </si>
  <si>
    <t>Debrecen, Hatvan u. 12-14</t>
  </si>
  <si>
    <t>2017.</t>
  </si>
  <si>
    <t>Az üzleti év mérlegfordulónapja: 2017.12.31.</t>
  </si>
  <si>
    <t>2017.12.31.</t>
  </si>
  <si>
    <t>(Sztv. 1. sz. melléklete szerinti "A" változat)</t>
  </si>
  <si>
    <t xml:space="preserve"> EREDMÉNYKIMUTATÁS</t>
  </si>
  <si>
    <t>(Sztv. 2. sz. melléklete szerinti összköltség eljárással)</t>
  </si>
  <si>
    <t>(Sztv. 3. sz. melléklete szerinti forgalmi költség eljárással)</t>
  </si>
  <si>
    <t>Debrecen, 2018. április 13.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</si>
</sst>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yyyy\.mm\.dd"/>
    <numFmt numFmtId="189" formatCode="[$-40E]yyyy\.\ mmmm\ d\."/>
  </numFmts>
  <fonts count="63">
    <font>
      <sz val="10"/>
      <name val="H-Times New Roman"/>
      <family val="0"/>
    </font>
    <font>
      <b/>
      <sz val="10"/>
      <name val="H-Times New Roman"/>
      <family val="0"/>
    </font>
    <font>
      <i/>
      <sz val="10"/>
      <name val="H-Times New Roman"/>
      <family val="0"/>
    </font>
    <font>
      <b/>
      <i/>
      <sz val="10"/>
      <name val="H-Times New Roman"/>
      <family val="0"/>
    </font>
    <font>
      <b/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5"/>
      <name val="Arial CE"/>
      <family val="2"/>
    </font>
    <font>
      <b/>
      <sz val="15"/>
      <name val="Arial CE"/>
      <family val="2"/>
    </font>
    <font>
      <sz val="12"/>
      <name val="Arial CE"/>
      <family val="2"/>
    </font>
    <font>
      <sz val="10"/>
      <name val="Arial CE"/>
      <family val="2"/>
    </font>
    <font>
      <sz val="13"/>
      <name val="Arial CE"/>
      <family val="2"/>
    </font>
    <font>
      <b/>
      <sz val="13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sz val="12"/>
      <name val="Helvetica-MK"/>
      <family val="0"/>
    </font>
    <font>
      <i/>
      <sz val="13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12"/>
      <name val="H-Times New Roman"/>
      <family val="0"/>
    </font>
    <font>
      <b/>
      <i/>
      <sz val="10"/>
      <name val="Arial CE"/>
      <family val="2"/>
    </font>
    <font>
      <u val="single"/>
      <sz val="7"/>
      <color indexed="12"/>
      <name val="H-Times New Roman"/>
      <family val="0"/>
    </font>
    <font>
      <u val="single"/>
      <sz val="7"/>
      <color indexed="36"/>
      <name val="H-Times New Roman"/>
      <family val="0"/>
    </font>
    <font>
      <sz val="13"/>
      <name val="H-Times New Roman"/>
      <family val="0"/>
    </font>
    <font>
      <sz val="14"/>
      <name val="H-Times New Roman"/>
      <family val="0"/>
    </font>
    <font>
      <i/>
      <sz val="12"/>
      <name val="Arial CE"/>
      <family val="2"/>
    </font>
    <font>
      <i/>
      <sz val="14"/>
      <name val="Arial CE"/>
      <family val="2"/>
    </font>
    <font>
      <sz val="10"/>
      <name val="Times New Roman CE"/>
      <family val="0"/>
    </font>
    <font>
      <b/>
      <sz val="2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2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7" fontId="16" fillId="31" borderId="0">
      <alignment/>
      <protection/>
    </xf>
    <xf numFmtId="0" fontId="28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  <xf numFmtId="0" fontId="61" fillId="33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top"/>
      <protection/>
    </xf>
    <xf numFmtId="0" fontId="7" fillId="0" borderId="0" xfId="0" applyFont="1" applyFill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3" fontId="11" fillId="0" borderId="0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Alignment="1" applyProtection="1">
      <alignment horizontal="center" vertical="center"/>
      <protection/>
    </xf>
    <xf numFmtId="3" fontId="5" fillId="0" borderId="0" xfId="0" applyNumberFormat="1" applyFont="1" applyFill="1" applyAlignment="1" applyProtection="1">
      <alignment vertical="center"/>
      <protection/>
    </xf>
    <xf numFmtId="3" fontId="7" fillId="0" borderId="0" xfId="0" applyNumberFormat="1" applyFont="1" applyFill="1" applyAlignment="1" applyProtection="1">
      <alignment vertical="center"/>
      <protection/>
    </xf>
    <xf numFmtId="3" fontId="7" fillId="0" borderId="0" xfId="0" applyNumberFormat="1" applyFont="1" applyFill="1" applyAlignment="1" applyProtection="1">
      <alignment vertical="top"/>
      <protection/>
    </xf>
    <xf numFmtId="3" fontId="19" fillId="0" borderId="0" xfId="0" applyNumberFormat="1" applyFont="1" applyFill="1" applyBorder="1" applyAlignment="1" applyProtection="1">
      <alignment/>
      <protection/>
    </xf>
    <xf numFmtId="3" fontId="15" fillId="0" borderId="0" xfId="0" applyNumberFormat="1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 vertical="center"/>
      <protection/>
    </xf>
    <xf numFmtId="0" fontId="19" fillId="0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right" vertical="center"/>
      <protection/>
    </xf>
    <xf numFmtId="0" fontId="10" fillId="0" borderId="10" xfId="0" applyFont="1" applyFill="1" applyBorder="1" applyAlignment="1" applyProtection="1">
      <alignment vertical="center"/>
      <protection/>
    </xf>
    <xf numFmtId="0" fontId="18" fillId="0" borderId="10" xfId="0" applyFont="1" applyFill="1" applyBorder="1" applyAlignment="1" applyProtection="1">
      <alignment vertical="center"/>
      <protection/>
    </xf>
    <xf numFmtId="0" fontId="18" fillId="0" borderId="10" xfId="0" applyFont="1" applyFill="1" applyBorder="1" applyAlignment="1" applyProtection="1">
      <alignment horizontal="right" vertical="center"/>
      <protection/>
    </xf>
    <xf numFmtId="0" fontId="10" fillId="0" borderId="10" xfId="0" applyFont="1" applyFill="1" applyBorder="1" applyAlignment="1" applyProtection="1">
      <alignment horizontal="right" vertical="center"/>
      <protection/>
    </xf>
    <xf numFmtId="0" fontId="21" fillId="0" borderId="10" xfId="0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3" fontId="9" fillId="0" borderId="0" xfId="0" applyNumberFormat="1" applyFont="1" applyFill="1" applyAlignment="1" applyProtection="1">
      <alignment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horizontal="center" vertical="center"/>
      <protection/>
    </xf>
    <xf numFmtId="49" fontId="11" fillId="0" borderId="13" xfId="0" applyNumberFormat="1" applyFont="1" applyFill="1" applyBorder="1" applyAlignment="1" applyProtection="1">
      <alignment horizontal="center" vertical="center"/>
      <protection/>
    </xf>
    <xf numFmtId="3" fontId="12" fillId="0" borderId="0" xfId="0" applyNumberFormat="1" applyFont="1" applyFill="1" applyBorder="1" applyAlignment="1" applyProtection="1">
      <alignment/>
      <protection/>
    </xf>
    <xf numFmtId="0" fontId="26" fillId="0" borderId="10" xfId="0" applyFont="1" applyFill="1" applyBorder="1" applyAlignment="1" applyProtection="1">
      <alignment vertical="center"/>
      <protection/>
    </xf>
    <xf numFmtId="0" fontId="27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3" fontId="11" fillId="0" borderId="14" xfId="0" applyNumberFormat="1" applyFont="1" applyFill="1" applyBorder="1" applyAlignment="1" applyProtection="1">
      <alignment vertical="center"/>
      <protection locked="0"/>
    </xf>
    <xf numFmtId="3" fontId="17" fillId="0" borderId="14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3" fontId="17" fillId="0" borderId="16" xfId="0" applyNumberFormat="1" applyFont="1" applyFill="1" applyBorder="1" applyAlignment="1" applyProtection="1">
      <alignment vertical="center"/>
      <protection locked="0"/>
    </xf>
    <xf numFmtId="3" fontId="17" fillId="0" borderId="17" xfId="0" applyNumberFormat="1" applyFont="1" applyFill="1" applyBorder="1" applyAlignment="1" applyProtection="1">
      <alignment vertical="center"/>
      <protection locked="0"/>
    </xf>
    <xf numFmtId="0" fontId="9" fillId="0" borderId="18" xfId="57" applyFont="1" applyBorder="1" applyAlignment="1" applyProtection="1">
      <alignment horizontal="center"/>
      <protection locked="0"/>
    </xf>
    <xf numFmtId="3" fontId="9" fillId="0" borderId="0" xfId="0" applyNumberFormat="1" applyFont="1" applyFill="1" applyAlignment="1" applyProtection="1">
      <alignment horizontal="right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10" fillId="0" borderId="0" xfId="57" applyFont="1" applyProtection="1">
      <alignment/>
      <protection/>
    </xf>
    <xf numFmtId="0" fontId="9" fillId="0" borderId="0" xfId="57" applyFont="1" applyBorder="1" applyAlignment="1" applyProtection="1">
      <alignment horizontal="center" vertical="center"/>
      <protection/>
    </xf>
    <xf numFmtId="0" fontId="10" fillId="0" borderId="0" xfId="57" applyFont="1" applyAlignment="1" applyProtection="1">
      <alignment horizontal="center"/>
      <protection/>
    </xf>
    <xf numFmtId="0" fontId="14" fillId="0" borderId="0" xfId="57" applyFont="1" applyAlignment="1" applyProtection="1">
      <alignment horizontal="center"/>
      <protection/>
    </xf>
    <xf numFmtId="0" fontId="6" fillId="0" borderId="0" xfId="57" applyFont="1" applyAlignment="1" applyProtection="1">
      <alignment horizontal="center"/>
      <protection/>
    </xf>
    <xf numFmtId="0" fontId="10" fillId="0" borderId="0" xfId="57" applyFont="1" applyBorder="1" applyProtection="1">
      <alignment/>
      <protection/>
    </xf>
    <xf numFmtId="0" fontId="10" fillId="0" borderId="12" xfId="57" applyFont="1" applyBorder="1" applyProtection="1">
      <alignment/>
      <protection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centerContinuous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49" fontId="9" fillId="0" borderId="0" xfId="0" applyNumberFormat="1" applyFont="1" applyFill="1" applyAlignment="1" applyProtection="1">
      <alignment horizontal="center" vertical="center"/>
      <protection/>
    </xf>
    <xf numFmtId="49" fontId="11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49" fontId="1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horizontal="right" vertical="center"/>
      <protection/>
    </xf>
    <xf numFmtId="3" fontId="7" fillId="0" borderId="12" xfId="0" applyNumberFormat="1" applyFont="1" applyFill="1" applyBorder="1" applyAlignment="1" applyProtection="1">
      <alignment vertical="center"/>
      <protection/>
    </xf>
    <xf numFmtId="3" fontId="9" fillId="0" borderId="12" xfId="0" applyNumberFormat="1" applyFont="1" applyFill="1" applyBorder="1" applyAlignment="1" applyProtection="1">
      <alignment vertical="center"/>
      <protection/>
    </xf>
    <xf numFmtId="3" fontId="9" fillId="0" borderId="12" xfId="0" applyNumberFormat="1" applyFont="1" applyFill="1" applyBorder="1" applyAlignment="1" applyProtection="1">
      <alignment horizontal="right" vertical="center"/>
      <protection/>
    </xf>
    <xf numFmtId="49" fontId="19" fillId="0" borderId="21" xfId="0" applyNumberFormat="1" applyFont="1" applyFill="1" applyBorder="1" applyAlignment="1" applyProtection="1">
      <alignment horizontal="center"/>
      <protection/>
    </xf>
    <xf numFmtId="0" fontId="19" fillId="0" borderId="22" xfId="0" applyFont="1" applyFill="1" applyBorder="1" applyAlignment="1" applyProtection="1">
      <alignment horizontal="centerContinuous"/>
      <protection/>
    </xf>
    <xf numFmtId="0" fontId="4" fillId="0" borderId="22" xfId="0" applyFont="1" applyFill="1" applyBorder="1" applyAlignment="1" applyProtection="1">
      <alignment horizontal="centerContinuous"/>
      <protection/>
    </xf>
    <xf numFmtId="0" fontId="6" fillId="0" borderId="22" xfId="0" applyFont="1" applyFill="1" applyBorder="1" applyAlignment="1" applyProtection="1">
      <alignment horizontal="centerContinuous"/>
      <protection/>
    </xf>
    <xf numFmtId="3" fontId="19" fillId="0" borderId="23" xfId="0" applyNumberFormat="1" applyFont="1" applyFill="1" applyBorder="1" applyAlignment="1" applyProtection="1">
      <alignment horizontal="center"/>
      <protection/>
    </xf>
    <xf numFmtId="3" fontId="19" fillId="0" borderId="24" xfId="0" applyNumberFormat="1" applyFont="1" applyFill="1" applyBorder="1" applyAlignment="1" applyProtection="1">
      <alignment horizontal="center"/>
      <protection/>
    </xf>
    <xf numFmtId="49" fontId="19" fillId="0" borderId="18" xfId="0" applyNumberFormat="1" applyFont="1" applyFill="1" applyBorder="1" applyAlignment="1" applyProtection="1">
      <alignment horizontal="center" vertical="top"/>
      <protection/>
    </xf>
    <xf numFmtId="0" fontId="19" fillId="0" borderId="12" xfId="0" applyFont="1" applyFill="1" applyBorder="1" applyAlignment="1" applyProtection="1">
      <alignment vertical="top"/>
      <protection/>
    </xf>
    <xf numFmtId="0" fontId="4" fillId="0" borderId="12" xfId="0" applyFont="1" applyFill="1" applyBorder="1" applyAlignment="1" applyProtection="1">
      <alignment vertical="top"/>
      <protection/>
    </xf>
    <xf numFmtId="0" fontId="6" fillId="0" borderId="12" xfId="0" applyFont="1" applyFill="1" applyBorder="1" applyAlignment="1" applyProtection="1">
      <alignment horizontal="right" vertical="top"/>
      <protection/>
    </xf>
    <xf numFmtId="49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right" vertical="center"/>
      <protection/>
    </xf>
    <xf numFmtId="3" fontId="5" fillId="0" borderId="27" xfId="0" applyNumberFormat="1" applyFont="1" applyFill="1" applyBorder="1" applyAlignment="1" applyProtection="1">
      <alignment horizontal="center" vertical="center"/>
      <protection/>
    </xf>
    <xf numFmtId="3" fontId="5" fillId="0" borderId="28" xfId="0" applyNumberFormat="1" applyFont="1" applyFill="1" applyBorder="1" applyAlignment="1" applyProtection="1">
      <alignment horizontal="center" vertical="center"/>
      <protection/>
    </xf>
    <xf numFmtId="3" fontId="5" fillId="0" borderId="29" xfId="0" applyNumberFormat="1" applyFont="1" applyFill="1" applyBorder="1" applyAlignment="1" applyProtection="1">
      <alignment horizontal="center" vertical="center"/>
      <protection/>
    </xf>
    <xf numFmtId="0" fontId="11" fillId="0" borderId="30" xfId="0" applyFont="1" applyFill="1" applyBorder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horizontal="left" vertical="center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right" vertical="center"/>
      <protection/>
    </xf>
    <xf numFmtId="3" fontId="12" fillId="0" borderId="14" xfId="0" applyNumberFormat="1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left" vertical="center"/>
      <protection/>
    </xf>
    <xf numFmtId="3" fontId="11" fillId="0" borderId="14" xfId="0" applyNumberFormat="1" applyFont="1" applyFill="1" applyBorder="1" applyAlignment="1" applyProtection="1">
      <alignment vertical="center"/>
      <protection/>
    </xf>
    <xf numFmtId="0" fontId="17" fillId="0" borderId="10" xfId="0" applyFont="1" applyFill="1" applyBorder="1" applyAlignment="1" applyProtection="1">
      <alignment horizontal="right" vertical="center"/>
      <protection/>
    </xf>
    <xf numFmtId="0" fontId="17" fillId="0" borderId="10" xfId="0" applyFont="1" applyFill="1" applyBorder="1" applyAlignment="1" applyProtection="1">
      <alignment vertical="center"/>
      <protection/>
    </xf>
    <xf numFmtId="0" fontId="11" fillId="0" borderId="31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right" vertical="center"/>
      <protection/>
    </xf>
    <xf numFmtId="0" fontId="11" fillId="0" borderId="25" xfId="0" applyFont="1" applyFill="1" applyBorder="1" applyAlignment="1" applyProtection="1">
      <alignment vertical="center"/>
      <protection/>
    </xf>
    <xf numFmtId="0" fontId="12" fillId="0" borderId="26" xfId="0" applyFont="1" applyFill="1" applyBorder="1" applyAlignment="1" applyProtection="1">
      <alignment horizontal="left" vertical="center"/>
      <protection/>
    </xf>
    <xf numFmtId="0" fontId="12" fillId="0" borderId="26" xfId="0" applyFont="1" applyFill="1" applyBorder="1" applyAlignment="1" applyProtection="1">
      <alignment vertical="center"/>
      <protection/>
    </xf>
    <xf numFmtId="0" fontId="11" fillId="0" borderId="26" xfId="0" applyFont="1" applyFill="1" applyBorder="1" applyAlignment="1" applyProtection="1">
      <alignment vertical="center"/>
      <protection/>
    </xf>
    <xf numFmtId="0" fontId="11" fillId="0" borderId="16" xfId="0" applyFont="1" applyFill="1" applyBorder="1" applyAlignment="1" applyProtection="1">
      <alignment horizontal="right" vertical="center"/>
      <protection/>
    </xf>
    <xf numFmtId="3" fontId="12" fillId="0" borderId="16" xfId="0" applyNumberFormat="1" applyFont="1" applyFill="1" applyBorder="1" applyAlignment="1" applyProtection="1">
      <alignment vertical="center"/>
      <protection/>
    </xf>
    <xf numFmtId="0" fontId="17" fillId="0" borderId="26" xfId="0" applyFont="1" applyFill="1" applyBorder="1" applyAlignment="1" applyProtection="1">
      <alignment vertical="center"/>
      <protection/>
    </xf>
    <xf numFmtId="0" fontId="13" fillId="0" borderId="25" xfId="0" applyFont="1" applyFill="1" applyBorder="1" applyAlignment="1" applyProtection="1">
      <alignment vertical="center"/>
      <protection/>
    </xf>
    <xf numFmtId="0" fontId="4" fillId="0" borderId="26" xfId="0" applyFont="1" applyFill="1" applyBorder="1" applyAlignment="1" applyProtection="1">
      <alignment vertical="center"/>
      <protection/>
    </xf>
    <xf numFmtId="0" fontId="13" fillId="0" borderId="26" xfId="0" applyFont="1" applyFill="1" applyBorder="1" applyAlignment="1" applyProtection="1">
      <alignment vertical="center"/>
      <protection/>
    </xf>
    <xf numFmtId="0" fontId="13" fillId="0" borderId="16" xfId="0" applyFont="1" applyFill="1" applyBorder="1" applyAlignment="1" applyProtection="1">
      <alignment horizontal="right" vertical="center"/>
      <protection/>
    </xf>
    <xf numFmtId="3" fontId="4" fillId="0" borderId="32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49" fontId="11" fillId="0" borderId="0" xfId="0" applyNumberFormat="1" applyFont="1" applyFill="1" applyAlignment="1" applyProtection="1">
      <alignment horizontal="left" vertical="center"/>
      <protection/>
    </xf>
    <xf numFmtId="3" fontId="7" fillId="0" borderId="1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3" fontId="5" fillId="0" borderId="0" xfId="0" applyNumberFormat="1" applyFont="1" applyFill="1" applyAlignment="1" applyProtection="1">
      <alignment horizontal="centerContinuous"/>
      <protection/>
    </xf>
    <xf numFmtId="3" fontId="7" fillId="0" borderId="0" xfId="0" applyNumberFormat="1" applyFont="1" applyFill="1" applyAlignment="1" applyProtection="1">
      <alignment horizontal="centerContinuous"/>
      <protection/>
    </xf>
    <xf numFmtId="49" fontId="11" fillId="0" borderId="0" xfId="0" applyNumberFormat="1" applyFont="1" applyFill="1" applyAlignment="1" applyProtection="1">
      <alignment horizontal="center" vertical="top"/>
      <protection/>
    </xf>
    <xf numFmtId="0" fontId="5" fillId="0" borderId="0" xfId="0" applyFont="1" applyFill="1" applyAlignment="1" applyProtection="1">
      <alignment vertical="top"/>
      <protection/>
    </xf>
    <xf numFmtId="3" fontId="5" fillId="0" borderId="0" xfId="0" applyNumberFormat="1" applyFont="1" applyFill="1" applyAlignment="1" applyProtection="1">
      <alignment horizontal="centerContinuous" vertical="top"/>
      <protection/>
    </xf>
    <xf numFmtId="3" fontId="7" fillId="0" borderId="0" xfId="0" applyNumberFormat="1" applyFont="1" applyFill="1" applyAlignment="1" applyProtection="1">
      <alignment horizontal="centerContinuous" vertical="top"/>
      <protection/>
    </xf>
    <xf numFmtId="49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right" vertical="center"/>
      <protection/>
    </xf>
    <xf numFmtId="49" fontId="19" fillId="0" borderId="33" xfId="0" applyNumberFormat="1" applyFont="1" applyFill="1" applyBorder="1" applyAlignment="1" applyProtection="1">
      <alignment horizontal="center" vertical="top"/>
      <protection/>
    </xf>
    <xf numFmtId="0" fontId="19" fillId="0" borderId="31" xfId="0" applyFont="1" applyFill="1" applyBorder="1" applyAlignment="1" applyProtection="1">
      <alignment vertical="top"/>
      <protection/>
    </xf>
    <xf numFmtId="0" fontId="19" fillId="0" borderId="0" xfId="0" applyFont="1" applyFill="1" applyBorder="1" applyAlignment="1" applyProtection="1">
      <alignment vertical="top"/>
      <protection/>
    </xf>
    <xf numFmtId="0" fontId="19" fillId="0" borderId="0" xfId="0" applyFont="1" applyFill="1" applyBorder="1" applyAlignment="1" applyProtection="1">
      <alignment horizontal="right" vertical="top"/>
      <protection/>
    </xf>
    <xf numFmtId="3" fontId="19" fillId="0" borderId="15" xfId="0" applyNumberFormat="1" applyFont="1" applyFill="1" applyBorder="1" applyAlignment="1" applyProtection="1">
      <alignment horizontal="center" vertical="top"/>
      <protection/>
    </xf>
    <xf numFmtId="49" fontId="11" fillId="0" borderId="30" xfId="0" applyNumberFormat="1" applyFont="1" applyFill="1" applyBorder="1" applyAlignment="1" applyProtection="1">
      <alignment horizontal="center" vertical="center"/>
      <protection/>
    </xf>
    <xf numFmtId="49" fontId="11" fillId="0" borderId="34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 quotePrefix="1">
      <alignment horizontal="right" vertical="center"/>
      <protection/>
    </xf>
    <xf numFmtId="43" fontId="17" fillId="0" borderId="10" xfId="40" applyFont="1" applyFill="1" applyBorder="1" applyAlignment="1" applyProtection="1">
      <alignment horizontal="left" vertical="center"/>
      <protection/>
    </xf>
    <xf numFmtId="0" fontId="17" fillId="0" borderId="16" xfId="0" applyFont="1" applyFill="1" applyBorder="1" applyAlignment="1" applyProtection="1">
      <alignment horizontal="right" vertical="center"/>
      <protection/>
    </xf>
    <xf numFmtId="0" fontId="13" fillId="0" borderId="35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right" vertical="center"/>
      <protection/>
    </xf>
    <xf numFmtId="3" fontId="4" fillId="0" borderId="27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3" fontId="9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21" xfId="0" applyFont="1" applyFill="1" applyBorder="1" applyAlignment="1" applyProtection="1">
      <alignment horizontal="center"/>
      <protection/>
    </xf>
    <xf numFmtId="0" fontId="19" fillId="0" borderId="33" xfId="0" applyFont="1" applyFill="1" applyBorder="1" applyAlignment="1" applyProtection="1">
      <alignment horizontal="center" vertical="top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3" fontId="11" fillId="0" borderId="19" xfId="0" applyNumberFormat="1" applyFont="1" applyFill="1" applyBorder="1" applyAlignment="1" applyProtection="1">
      <alignment vertical="center"/>
      <protection/>
    </xf>
    <xf numFmtId="3" fontId="4" fillId="0" borderId="14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 vertical="top"/>
      <protection/>
    </xf>
    <xf numFmtId="3" fontId="0" fillId="0" borderId="0" xfId="0" applyNumberFormat="1" applyAlignment="1" applyProtection="1">
      <alignment/>
      <protection/>
    </xf>
    <xf numFmtId="0" fontId="17" fillId="0" borderId="30" xfId="0" applyFont="1" applyFill="1" applyBorder="1" applyAlignment="1" applyProtection="1">
      <alignment vertical="center"/>
      <protection/>
    </xf>
    <xf numFmtId="0" fontId="10" fillId="0" borderId="0" xfId="57" applyFont="1" applyBorder="1" applyAlignment="1" applyProtection="1">
      <alignment horizontal="center"/>
      <protection/>
    </xf>
    <xf numFmtId="0" fontId="9" fillId="0" borderId="36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0" fontId="9" fillId="0" borderId="37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17" fillId="0" borderId="26" xfId="0" applyFont="1" applyFill="1" applyBorder="1" applyAlignment="1" applyProtection="1">
      <alignment horizontal="right" vertical="center"/>
      <protection/>
    </xf>
    <xf numFmtId="3" fontId="17" fillId="0" borderId="27" xfId="0" applyNumberFormat="1" applyFont="1" applyFill="1" applyBorder="1" applyAlignment="1" applyProtection="1">
      <alignment vertical="center"/>
      <protection locked="0"/>
    </xf>
    <xf numFmtId="3" fontId="17" fillId="0" borderId="29" xfId="0" applyNumberFormat="1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vertical="center"/>
      <protection/>
    </xf>
    <xf numFmtId="0" fontId="11" fillId="0" borderId="38" xfId="0" applyFont="1" applyFill="1" applyBorder="1" applyAlignment="1" applyProtection="1">
      <alignment horizontal="right" vertical="center"/>
      <protection/>
    </xf>
    <xf numFmtId="3" fontId="12" fillId="0" borderId="18" xfId="0" applyNumberFormat="1" applyFont="1" applyFill="1" applyBorder="1" applyAlignment="1" applyProtection="1">
      <alignment vertical="center"/>
      <protection/>
    </xf>
    <xf numFmtId="14" fontId="28" fillId="0" borderId="0" xfId="0" applyNumberFormat="1" applyFont="1" applyAlignment="1" applyProtection="1">
      <alignment horizontal="right" vertical="top"/>
      <protection/>
    </xf>
    <xf numFmtId="14" fontId="19" fillId="0" borderId="39" xfId="0" applyNumberFormat="1" applyFont="1" applyFill="1" applyBorder="1" applyAlignment="1" applyProtection="1" quotePrefix="1">
      <alignment horizontal="center" vertical="top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17" fillId="0" borderId="40" xfId="0" applyFont="1" applyFill="1" applyBorder="1" applyAlignment="1" applyProtection="1">
      <alignment horizontal="right" vertical="center"/>
      <protection/>
    </xf>
    <xf numFmtId="0" fontId="20" fillId="0" borderId="17" xfId="0" applyFont="1" applyBorder="1" applyAlignment="1" applyProtection="1" quotePrefix="1">
      <alignment horizontal="center" vertical="center"/>
      <protection/>
    </xf>
    <xf numFmtId="0" fontId="2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3" fontId="12" fillId="0" borderId="0" xfId="0" applyNumberFormat="1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center"/>
      <protection/>
    </xf>
    <xf numFmtId="3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 vertical="center"/>
      <protection/>
    </xf>
    <xf numFmtId="3" fontId="19" fillId="0" borderId="0" xfId="0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vertical="center"/>
      <protection/>
    </xf>
    <xf numFmtId="3" fontId="17" fillId="0" borderId="14" xfId="0" applyNumberFormat="1" applyFont="1" applyFill="1" applyBorder="1" applyAlignment="1" applyProtection="1">
      <alignment vertical="center"/>
      <protection locked="0"/>
    </xf>
    <xf numFmtId="49" fontId="9" fillId="0" borderId="20" xfId="0" applyNumberFormat="1" applyFont="1" applyFill="1" applyBorder="1" applyAlignment="1" applyProtection="1">
      <alignment horizontal="center" vertical="center"/>
      <protection/>
    </xf>
    <xf numFmtId="14" fontId="19" fillId="0" borderId="0" xfId="0" applyNumberFormat="1" applyFont="1" applyFill="1" applyBorder="1" applyAlignment="1" applyProtection="1" quotePrefix="1">
      <alignment horizontal="center" vertical="top"/>
      <protection/>
    </xf>
    <xf numFmtId="0" fontId="10" fillId="0" borderId="0" xfId="57" applyFont="1" applyAlignment="1" applyProtection="1">
      <alignment horizontal="center"/>
      <protection/>
    </xf>
    <xf numFmtId="0" fontId="10" fillId="0" borderId="22" xfId="57" applyFont="1" applyBorder="1" applyAlignment="1" applyProtection="1">
      <alignment horizontal="center"/>
      <protection/>
    </xf>
    <xf numFmtId="0" fontId="29" fillId="0" borderId="0" xfId="57" applyFont="1" applyAlignment="1" applyProtection="1">
      <alignment horizontal="center"/>
      <protection/>
    </xf>
    <xf numFmtId="0" fontId="10" fillId="0" borderId="0" xfId="57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0" fillId="0" borderId="0" xfId="57" applyFont="1" applyBorder="1" applyAlignment="1" applyProtection="1">
      <alignment horizontal="center"/>
      <protection/>
    </xf>
    <xf numFmtId="0" fontId="9" fillId="0" borderId="35" xfId="57" applyFont="1" applyBorder="1" applyAlignment="1" applyProtection="1">
      <alignment horizontal="left"/>
      <protection locked="0"/>
    </xf>
    <xf numFmtId="0" fontId="9" fillId="0" borderId="12" xfId="57" applyFont="1" applyBorder="1" applyAlignment="1" applyProtection="1">
      <alignment horizontal="left"/>
      <protection locked="0"/>
    </xf>
    <xf numFmtId="0" fontId="9" fillId="0" borderId="12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center" vertical="top" shrinkToFit="1"/>
      <protection/>
    </xf>
    <xf numFmtId="0" fontId="0" fillId="0" borderId="0" xfId="0" applyAlignment="1" applyProtection="1">
      <alignment shrinkToFit="1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0" fontId="14" fillId="0" borderId="22" xfId="0" applyFont="1" applyFill="1" applyBorder="1" applyAlignment="1" applyProtection="1">
      <alignment horizontal="center" vertical="top"/>
      <protection/>
    </xf>
    <xf numFmtId="0" fontId="0" fillId="0" borderId="22" xfId="0" applyBorder="1" applyAlignment="1" applyProtection="1">
      <alignment vertical="top"/>
      <protection/>
    </xf>
    <xf numFmtId="0" fontId="14" fillId="0" borderId="22" xfId="0" applyFont="1" applyFill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cash flow" xfId="56"/>
    <cellStyle name="Normál_Lapkiadó 1999 Módosított Beszámoló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zoomScaleSheetLayoutView="100" zoomScalePageLayoutView="0" workbookViewId="0" topLeftCell="A25">
      <selection activeCell="C45" sqref="C45"/>
    </sheetView>
  </sheetViews>
  <sheetFormatPr defaultColWidth="8.00390625" defaultRowHeight="12.75"/>
  <cols>
    <col min="1" max="20" width="2.375" style="47" customWidth="1"/>
    <col min="21" max="16384" width="8.00390625" style="47" customWidth="1"/>
  </cols>
  <sheetData>
    <row r="1" spans="1:25" ht="15" customHeight="1">
      <c r="A1" s="54">
        <v>2</v>
      </c>
      <c r="B1" s="54">
        <v>3</v>
      </c>
      <c r="C1" s="55">
        <v>4</v>
      </c>
      <c r="D1" s="55">
        <v>5</v>
      </c>
      <c r="E1" s="55">
        <v>8</v>
      </c>
      <c r="F1" s="55">
        <v>2</v>
      </c>
      <c r="G1" s="55">
        <v>0</v>
      </c>
      <c r="H1" s="55">
        <v>8</v>
      </c>
      <c r="I1" s="203" t="s">
        <v>181</v>
      </c>
      <c r="J1" s="55">
        <v>3</v>
      </c>
      <c r="K1" s="55">
        <v>6</v>
      </c>
      <c r="L1" s="55">
        <v>0</v>
      </c>
      <c r="M1" s="55">
        <v>0</v>
      </c>
      <c r="N1" s="203" t="s">
        <v>181</v>
      </c>
      <c r="O1" s="55">
        <v>1</v>
      </c>
      <c r="P1" s="55">
        <v>1</v>
      </c>
      <c r="Q1" s="55">
        <v>4</v>
      </c>
      <c r="R1" s="203" t="s">
        <v>181</v>
      </c>
      <c r="S1" s="55">
        <v>0</v>
      </c>
      <c r="T1" s="55">
        <v>9</v>
      </c>
      <c r="Y1" s="170" t="s">
        <v>360</v>
      </c>
    </row>
    <row r="2" spans="1:20" ht="12.75">
      <c r="A2" s="206" t="s">
        <v>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</row>
    <row r="5" spans="1:20" ht="15" customHeight="1">
      <c r="A5" s="54">
        <v>0</v>
      </c>
      <c r="B5" s="54">
        <v>9</v>
      </c>
      <c r="C5" s="203" t="s">
        <v>181</v>
      </c>
      <c r="D5" s="55">
        <v>1</v>
      </c>
      <c r="E5" s="55">
        <v>0</v>
      </c>
      <c r="F5" s="203" t="s">
        <v>181</v>
      </c>
      <c r="G5" s="55">
        <v>0</v>
      </c>
      <c r="H5" s="55">
        <v>0</v>
      </c>
      <c r="I5" s="55">
        <v>0</v>
      </c>
      <c r="J5" s="55">
        <v>4</v>
      </c>
      <c r="K5" s="158">
        <v>7</v>
      </c>
      <c r="L5" s="159">
        <v>9</v>
      </c>
      <c r="M5" s="58"/>
      <c r="N5" s="58"/>
      <c r="S5" s="48" t="s">
        <v>271</v>
      </c>
      <c r="T5" s="48" t="s">
        <v>271</v>
      </c>
    </row>
    <row r="6" spans="1:14" ht="12.75">
      <c r="A6" s="210" t="s">
        <v>1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157"/>
      <c r="N6" s="157"/>
    </row>
    <row r="13" spans="1:25" ht="15">
      <c r="A13" s="47" t="s">
        <v>258</v>
      </c>
      <c r="O13" s="213" t="s">
        <v>357</v>
      </c>
      <c r="P13" s="213"/>
      <c r="Q13" s="213"/>
      <c r="R13" s="213"/>
      <c r="S13" s="213"/>
      <c r="T13" s="213"/>
      <c r="U13" s="213"/>
      <c r="V13" s="213"/>
      <c r="W13" s="213"/>
      <c r="X13" s="213"/>
      <c r="Y13" s="213"/>
    </row>
    <row r="16" spans="1:25" ht="15">
      <c r="A16" s="47" t="s">
        <v>259</v>
      </c>
      <c r="O16" s="44">
        <v>4</v>
      </c>
      <c r="P16" s="44">
        <v>0</v>
      </c>
      <c r="Q16" s="44">
        <v>2</v>
      </c>
      <c r="R16" s="44">
        <v>5</v>
      </c>
      <c r="S16" s="211" t="s">
        <v>358</v>
      </c>
      <c r="T16" s="212"/>
      <c r="U16" s="212"/>
      <c r="V16" s="212"/>
      <c r="W16" s="212"/>
      <c r="X16" s="212"/>
      <c r="Y16" s="212"/>
    </row>
    <row r="23" spans="1:25" ht="12.7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</row>
    <row r="26" spans="1:25" ht="26.25">
      <c r="A26" s="207" t="s">
        <v>359</v>
      </c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50"/>
    </row>
    <row r="28" spans="1:25" ht="26.25">
      <c r="A28" s="207" t="s">
        <v>260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51"/>
    </row>
    <row r="44" spans="1:25" ht="12.75">
      <c r="A44" s="47" t="s">
        <v>270</v>
      </c>
      <c r="C44" s="208" t="s">
        <v>366</v>
      </c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160"/>
      <c r="S44" s="52"/>
      <c r="T44" s="52"/>
      <c r="V44" s="53"/>
      <c r="W44" s="53"/>
      <c r="X44" s="53"/>
      <c r="Y44" s="52"/>
    </row>
    <row r="45" spans="23:25" ht="12.75">
      <c r="W45" s="49" t="s">
        <v>76</v>
      </c>
      <c r="X45" s="49"/>
      <c r="Y45" s="49"/>
    </row>
    <row r="46" spans="23:25" ht="12.75">
      <c r="W46" s="49" t="s">
        <v>77</v>
      </c>
      <c r="X46" s="49"/>
      <c r="Y46" s="49"/>
    </row>
    <row r="49" spans="1:25" ht="12.75">
      <c r="A49" s="205" t="s">
        <v>261</v>
      </c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49"/>
    </row>
  </sheetData>
  <sheetProtection/>
  <mergeCells count="8">
    <mergeCell ref="A49:X49"/>
    <mergeCell ref="A2:T2"/>
    <mergeCell ref="A26:X26"/>
    <mergeCell ref="A28:X28"/>
    <mergeCell ref="C44:Q44"/>
    <mergeCell ref="A6:L6"/>
    <mergeCell ref="S16:Y16"/>
    <mergeCell ref="O13:Y13"/>
  </mergeCells>
  <printOptions horizontalCentered="1"/>
  <pageMargins left="0.984251968503937" right="0.5905511811023623" top="0.984251968503937" bottom="0.984251968503937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BJ272"/>
  <sheetViews>
    <sheetView showGridLines="0" tabSelected="1" zoomScale="85" zoomScaleNormal="85" zoomScaleSheetLayoutView="75" workbookViewId="0" topLeftCell="A1">
      <selection activeCell="Z207" sqref="Z207"/>
    </sheetView>
  </sheetViews>
  <sheetFormatPr defaultColWidth="8.875" defaultRowHeight="21" customHeight="1"/>
  <cols>
    <col min="1" max="1" width="6.625" style="63" customWidth="1"/>
    <col min="2" max="20" width="5.00390625" style="63" customWidth="1"/>
    <col min="21" max="21" width="5.25390625" style="63" customWidth="1"/>
    <col min="22" max="23" width="16.375" style="155" customWidth="1"/>
    <col min="24" max="24" width="16.625" style="155" customWidth="1"/>
    <col min="25" max="38" width="20.75390625" style="144" customWidth="1"/>
    <col min="39" max="43" width="20.75390625" style="144" hidden="1" customWidth="1"/>
    <col min="44" max="44" width="20.75390625" style="144" customWidth="1"/>
    <col min="45" max="62" width="9.125" style="144" customWidth="1"/>
    <col min="63" max="16384" width="8.875" style="63" customWidth="1"/>
  </cols>
  <sheetData>
    <row r="1" spans="1:62" s="177" customFormat="1" ht="18" customHeight="1">
      <c r="A1" s="56"/>
      <c r="B1" s="46">
        <f>Címlap!A$1</f>
        <v>2</v>
      </c>
      <c r="C1" s="46">
        <f>Címlap!B$1</f>
        <v>3</v>
      </c>
      <c r="D1" s="46">
        <f>Címlap!C$1</f>
        <v>4</v>
      </c>
      <c r="E1" s="46">
        <f>Címlap!D$1</f>
        <v>5</v>
      </c>
      <c r="F1" s="46">
        <f>Címlap!E$1</f>
        <v>8</v>
      </c>
      <c r="G1" s="46">
        <f>Címlap!F$1</f>
        <v>2</v>
      </c>
      <c r="H1" s="46">
        <f>Címlap!G$1</f>
        <v>0</v>
      </c>
      <c r="I1" s="162">
        <f>Címlap!H$1</f>
        <v>8</v>
      </c>
      <c r="J1" s="176" t="s">
        <v>181</v>
      </c>
      <c r="K1" s="161">
        <f>Címlap!J$1</f>
        <v>3</v>
      </c>
      <c r="L1" s="46">
        <f>Címlap!K$1</f>
        <v>6</v>
      </c>
      <c r="M1" s="46">
        <f>Címlap!L$1</f>
        <v>0</v>
      </c>
      <c r="N1" s="46">
        <f>Címlap!M$1</f>
        <v>0</v>
      </c>
      <c r="O1" s="176" t="s">
        <v>181</v>
      </c>
      <c r="P1" s="46">
        <f>Címlap!O$1</f>
        <v>1</v>
      </c>
      <c r="Q1" s="46">
        <f>Címlap!P$1</f>
        <v>1</v>
      </c>
      <c r="R1" s="46">
        <f>Címlap!Q$1</f>
        <v>4</v>
      </c>
      <c r="S1" s="176" t="s">
        <v>181</v>
      </c>
      <c r="T1" s="46">
        <f>Címlap!S$1</f>
        <v>0</v>
      </c>
      <c r="U1" s="46">
        <f>Címlap!T$1</f>
        <v>9</v>
      </c>
      <c r="W1" s="28"/>
      <c r="X1" s="45" t="str">
        <f>+Címlap!Y$1</f>
        <v>Az üzleti év mérlegfordulónapja: 2017.12.31.</v>
      </c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</row>
    <row r="2" spans="1:62" s="177" customFormat="1" ht="18" customHeight="1">
      <c r="A2" s="56"/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28"/>
      <c r="W2" s="2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</row>
    <row r="3" spans="1:62" s="177" customFormat="1" ht="18" customHeight="1">
      <c r="A3" s="5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8"/>
      <c r="W3" s="28"/>
      <c r="X3" s="2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</row>
    <row r="4" spans="1:62" s="177" customFormat="1" ht="18" customHeight="1">
      <c r="A4" s="56"/>
      <c r="B4" s="46">
        <f>Címlap!A$5</f>
        <v>0</v>
      </c>
      <c r="C4" s="46">
        <f>Címlap!B$5</f>
        <v>9</v>
      </c>
      <c r="D4" s="46" t="str">
        <f>Címlap!C$5</f>
        <v>-</v>
      </c>
      <c r="E4" s="46">
        <f>Címlap!D$5</f>
        <v>1</v>
      </c>
      <c r="F4" s="46">
        <f>Címlap!E$5</f>
        <v>0</v>
      </c>
      <c r="G4" s="46" t="str">
        <f>Címlap!F$5</f>
        <v>-</v>
      </c>
      <c r="H4" s="46">
        <f>Címlap!G$5</f>
        <v>0</v>
      </c>
      <c r="I4" s="46">
        <f>Címlap!H$5</f>
        <v>0</v>
      </c>
      <c r="J4" s="46">
        <f>Címlap!I$5</f>
        <v>0</v>
      </c>
      <c r="K4" s="46">
        <f>Címlap!J$5</f>
        <v>4</v>
      </c>
      <c r="L4" s="46">
        <f>Címlap!K$5</f>
        <v>7</v>
      </c>
      <c r="M4" s="46">
        <f>Címlap!L$5</f>
        <v>9</v>
      </c>
      <c r="N4" s="27"/>
      <c r="O4" s="27"/>
      <c r="P4" s="27"/>
      <c r="Q4" s="58"/>
      <c r="R4" s="58"/>
      <c r="S4" s="58"/>
      <c r="T4" s="58"/>
      <c r="U4" s="59"/>
      <c r="V4" s="28"/>
      <c r="W4" s="28"/>
      <c r="X4" s="2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</row>
    <row r="5" spans="1:62" s="177" customFormat="1" ht="18" customHeight="1">
      <c r="A5" s="60"/>
      <c r="B5" s="57" t="s">
        <v>1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27"/>
      <c r="O5" s="27"/>
      <c r="P5" s="27"/>
      <c r="Q5" s="27"/>
      <c r="R5" s="58"/>
      <c r="S5" s="58"/>
      <c r="T5" s="58"/>
      <c r="U5" s="59"/>
      <c r="V5" s="28"/>
      <c r="W5" s="28"/>
      <c r="X5" s="2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</row>
    <row r="6" spans="1:44" ht="18" customHeight="1">
      <c r="A6" s="6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62"/>
      <c r="V6" s="14"/>
      <c r="W6" s="14"/>
      <c r="X6" s="14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4" ht="18" customHeight="1">
      <c r="A7" s="61"/>
      <c r="B7" s="216" t="str">
        <f>Címlap!O$13</f>
        <v>Debreceni Vízmű Zrt.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163"/>
      <c r="O7" s="163"/>
      <c r="P7" s="3"/>
      <c r="Q7" s="3"/>
      <c r="R7" s="3"/>
      <c r="S7" s="3"/>
      <c r="T7" s="3"/>
      <c r="U7" s="62"/>
      <c r="V7" s="14"/>
      <c r="W7" s="14"/>
      <c r="X7" s="14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spans="1:44" ht="18" customHeight="1">
      <c r="A8" s="61"/>
      <c r="B8" s="218" t="s">
        <v>2</v>
      </c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3"/>
      <c r="O8" s="3"/>
      <c r="P8" s="3"/>
      <c r="Q8" s="3"/>
      <c r="R8" s="3"/>
      <c r="S8" s="3"/>
      <c r="T8" s="3"/>
      <c r="U8" s="62"/>
      <c r="V8" s="14"/>
      <c r="W8" s="14"/>
      <c r="X8" s="14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1:44" ht="18" customHeight="1">
      <c r="A9" s="64"/>
      <c r="B9" s="65"/>
      <c r="C9" s="222" t="s">
        <v>362</v>
      </c>
      <c r="D9" s="222"/>
      <c r="E9" s="222"/>
      <c r="F9" s="222"/>
      <c r="G9" s="222"/>
      <c r="H9" s="222"/>
      <c r="I9" s="222"/>
      <c r="J9" s="222"/>
      <c r="K9" s="222"/>
      <c r="L9" s="222"/>
      <c r="M9" s="65"/>
      <c r="N9" s="65"/>
      <c r="O9" s="65"/>
      <c r="P9" s="65"/>
      <c r="Q9" s="65"/>
      <c r="R9" s="65"/>
      <c r="S9" s="65"/>
      <c r="T9" s="65"/>
      <c r="U9" s="66"/>
      <c r="V9" s="67"/>
      <c r="W9" s="68"/>
      <c r="X9" s="69" t="s">
        <v>3</v>
      </c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ht="18" customHeight="1">
      <c r="A10" s="70" t="s">
        <v>4</v>
      </c>
      <c r="B10" s="71" t="s">
        <v>5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2"/>
      <c r="N10" s="72"/>
      <c r="O10" s="72"/>
      <c r="P10" s="72"/>
      <c r="Q10" s="72"/>
      <c r="R10" s="72"/>
      <c r="S10" s="72"/>
      <c r="T10" s="72"/>
      <c r="U10" s="73"/>
      <c r="V10" s="74" t="s">
        <v>126</v>
      </c>
      <c r="W10" s="74" t="s">
        <v>6</v>
      </c>
      <c r="X10" s="75" t="s">
        <v>127</v>
      </c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1"/>
    </row>
    <row r="11" spans="1:44" ht="15.75" customHeight="1">
      <c r="A11" s="76" t="s">
        <v>7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8"/>
      <c r="N11" s="78"/>
      <c r="O11" s="78"/>
      <c r="P11" s="78"/>
      <c r="Q11" s="78"/>
      <c r="R11" s="78"/>
      <c r="S11" s="78"/>
      <c r="T11" s="78"/>
      <c r="U11" s="79"/>
      <c r="V11" s="171" t="s">
        <v>300</v>
      </c>
      <c r="W11" s="132" t="s">
        <v>8</v>
      </c>
      <c r="X11" s="171" t="s">
        <v>361</v>
      </c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</row>
    <row r="12" spans="1:44" ht="15" customHeight="1">
      <c r="A12" s="80" t="s">
        <v>9</v>
      </c>
      <c r="B12" s="81"/>
      <c r="C12" s="82"/>
      <c r="D12" s="82"/>
      <c r="E12" s="82"/>
      <c r="F12" s="82"/>
      <c r="G12" s="82"/>
      <c r="H12" s="82"/>
      <c r="I12" s="82"/>
      <c r="J12" s="82"/>
      <c r="K12" s="83" t="s">
        <v>10</v>
      </c>
      <c r="L12" s="82"/>
      <c r="M12" s="82"/>
      <c r="N12" s="82"/>
      <c r="O12" s="82"/>
      <c r="P12" s="82"/>
      <c r="Q12" s="82"/>
      <c r="R12" s="82"/>
      <c r="S12" s="82"/>
      <c r="T12" s="82"/>
      <c r="U12" s="84"/>
      <c r="V12" s="85" t="s">
        <v>11</v>
      </c>
      <c r="W12" s="86" t="s">
        <v>12</v>
      </c>
      <c r="X12" s="87" t="s">
        <v>13</v>
      </c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0"/>
    </row>
    <row r="13" spans="1:62" s="184" customFormat="1" ht="19.5" customHeight="1">
      <c r="A13" s="31" t="s">
        <v>79</v>
      </c>
      <c r="B13" s="88"/>
      <c r="C13" s="89" t="s">
        <v>182</v>
      </c>
      <c r="D13" s="90" t="s">
        <v>14</v>
      </c>
      <c r="E13" s="91"/>
      <c r="F13" s="90"/>
      <c r="G13" s="90"/>
      <c r="H13" s="90"/>
      <c r="I13" s="90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2" t="s">
        <v>245</v>
      </c>
      <c r="V13" s="93">
        <f>V14+V22+V30</f>
        <v>28380561</v>
      </c>
      <c r="W13" s="93">
        <f>W14+W22+W30</f>
        <v>0</v>
      </c>
      <c r="X13" s="93">
        <f>X14+X22+X30</f>
        <v>28747277</v>
      </c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82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</row>
    <row r="14" spans="1:62" s="184" customFormat="1" ht="19.5" customHeight="1">
      <c r="A14" s="32" t="s">
        <v>81</v>
      </c>
      <c r="B14" s="88"/>
      <c r="C14" s="94" t="s">
        <v>15</v>
      </c>
      <c r="D14" s="91" t="s">
        <v>16</v>
      </c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2" t="s">
        <v>243</v>
      </c>
      <c r="V14" s="95">
        <f>SUM(V15:V21)</f>
        <v>20598</v>
      </c>
      <c r="W14" s="95">
        <f>SUM(W15:W21)</f>
        <v>0</v>
      </c>
      <c r="X14" s="95">
        <f>SUM(X15:X21)</f>
        <v>13423</v>
      </c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3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</row>
    <row r="15" spans="1:62" s="184" customFormat="1" ht="19.5" customHeight="1">
      <c r="A15" s="32" t="s">
        <v>83</v>
      </c>
      <c r="B15" s="88"/>
      <c r="C15" s="96" t="s">
        <v>56</v>
      </c>
      <c r="D15" s="97" t="s">
        <v>21</v>
      </c>
      <c r="E15" s="97"/>
      <c r="F15" s="97"/>
      <c r="G15" s="97"/>
      <c r="H15" s="97"/>
      <c r="I15" s="97"/>
      <c r="J15" s="97"/>
      <c r="K15" s="97"/>
      <c r="L15" s="97"/>
      <c r="M15" s="97"/>
      <c r="N15" s="91"/>
      <c r="O15" s="91"/>
      <c r="P15" s="91"/>
      <c r="Q15" s="91"/>
      <c r="R15" s="91"/>
      <c r="S15" s="91"/>
      <c r="T15" s="91"/>
      <c r="U15" s="92"/>
      <c r="V15" s="40"/>
      <c r="W15" s="40"/>
      <c r="X15" s="40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3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</row>
    <row r="16" spans="1:62" s="184" customFormat="1" ht="19.5" customHeight="1">
      <c r="A16" s="32" t="s">
        <v>85</v>
      </c>
      <c r="B16" s="88"/>
      <c r="C16" s="96" t="s">
        <v>57</v>
      </c>
      <c r="D16" s="97" t="s">
        <v>20</v>
      </c>
      <c r="E16" s="97"/>
      <c r="F16" s="97"/>
      <c r="G16" s="97"/>
      <c r="H16" s="97"/>
      <c r="I16" s="97"/>
      <c r="J16" s="97"/>
      <c r="K16" s="97"/>
      <c r="L16" s="97"/>
      <c r="M16" s="91"/>
      <c r="N16" s="91"/>
      <c r="O16" s="91"/>
      <c r="P16" s="91"/>
      <c r="Q16" s="91"/>
      <c r="R16" s="91"/>
      <c r="S16" s="91"/>
      <c r="T16" s="91"/>
      <c r="U16" s="92"/>
      <c r="V16" s="40"/>
      <c r="W16" s="40"/>
      <c r="X16" s="40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3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</row>
    <row r="17" spans="1:62" s="184" customFormat="1" ht="19.5" customHeight="1">
      <c r="A17" s="32" t="s">
        <v>88</v>
      </c>
      <c r="B17" s="88"/>
      <c r="C17" s="96" t="s">
        <v>59</v>
      </c>
      <c r="D17" s="97" t="s">
        <v>17</v>
      </c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6"/>
      <c r="V17" s="40">
        <v>20598</v>
      </c>
      <c r="W17" s="40"/>
      <c r="X17" s="40">
        <v>13423</v>
      </c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3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</row>
    <row r="18" spans="1:62" s="184" customFormat="1" ht="19.5" customHeight="1">
      <c r="A18" s="32" t="s">
        <v>90</v>
      </c>
      <c r="B18" s="88"/>
      <c r="C18" s="96" t="s">
        <v>262</v>
      </c>
      <c r="D18" s="97" t="s">
        <v>19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6"/>
      <c r="V18" s="40"/>
      <c r="W18" s="40"/>
      <c r="X18" s="40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3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</row>
    <row r="19" spans="1:62" s="184" customFormat="1" ht="19.5" customHeight="1">
      <c r="A19" s="32" t="s">
        <v>91</v>
      </c>
      <c r="B19" s="88"/>
      <c r="C19" s="96" t="s">
        <v>263</v>
      </c>
      <c r="D19" s="97" t="s">
        <v>18</v>
      </c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6"/>
      <c r="V19" s="40"/>
      <c r="W19" s="40"/>
      <c r="X19" s="40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</row>
    <row r="20" spans="1:62" s="184" customFormat="1" ht="19.5" customHeight="1">
      <c r="A20" s="32" t="s">
        <v>93</v>
      </c>
      <c r="B20" s="88"/>
      <c r="C20" s="96" t="s">
        <v>264</v>
      </c>
      <c r="D20" s="97" t="s">
        <v>190</v>
      </c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6"/>
      <c r="V20" s="40"/>
      <c r="W20" s="40"/>
      <c r="X20" s="40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</row>
    <row r="21" spans="1:62" s="184" customFormat="1" ht="19.5" customHeight="1">
      <c r="A21" s="32" t="s">
        <v>95</v>
      </c>
      <c r="B21" s="88"/>
      <c r="C21" s="96" t="s">
        <v>265</v>
      </c>
      <c r="D21" s="97" t="s">
        <v>22</v>
      </c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6"/>
      <c r="V21" s="40"/>
      <c r="W21" s="40"/>
      <c r="X21" s="40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</row>
    <row r="22" spans="1:62" s="184" customFormat="1" ht="19.5" customHeight="1">
      <c r="A22" s="32" t="s">
        <v>97</v>
      </c>
      <c r="B22" s="88"/>
      <c r="C22" s="94" t="s">
        <v>23</v>
      </c>
      <c r="D22" s="91" t="s">
        <v>24</v>
      </c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2" t="s">
        <v>244</v>
      </c>
      <c r="V22" s="95">
        <f>SUM(V23:V29)</f>
        <v>24684966</v>
      </c>
      <c r="W22" s="95">
        <f>SUM(W23:W29)</f>
        <v>0</v>
      </c>
      <c r="X22" s="95">
        <f>SUM(X23:X29)</f>
        <v>24113426</v>
      </c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3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</row>
    <row r="23" spans="1:62" s="184" customFormat="1" ht="19.5" customHeight="1">
      <c r="A23" s="32" t="s">
        <v>99</v>
      </c>
      <c r="B23" s="88"/>
      <c r="C23" s="96" t="s">
        <v>56</v>
      </c>
      <c r="D23" s="97" t="s">
        <v>272</v>
      </c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6"/>
      <c r="V23" s="40">
        <v>23716480</v>
      </c>
      <c r="W23" s="40"/>
      <c r="X23" s="40">
        <v>23264555</v>
      </c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3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</row>
    <row r="24" spans="1:62" s="184" customFormat="1" ht="19.5" customHeight="1">
      <c r="A24" s="32" t="s">
        <v>106</v>
      </c>
      <c r="B24" s="88"/>
      <c r="C24" s="96" t="s">
        <v>57</v>
      </c>
      <c r="D24" s="97" t="s">
        <v>25</v>
      </c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6"/>
      <c r="V24" s="40">
        <v>733353</v>
      </c>
      <c r="W24" s="40"/>
      <c r="X24" s="40">
        <v>597831</v>
      </c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</row>
    <row r="25" spans="1:62" s="184" customFormat="1" ht="19.5" customHeight="1">
      <c r="A25" s="32" t="s">
        <v>107</v>
      </c>
      <c r="B25" s="88"/>
      <c r="C25" s="96" t="s">
        <v>59</v>
      </c>
      <c r="D25" s="97" t="s">
        <v>26</v>
      </c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6"/>
      <c r="V25" s="40">
        <v>191555</v>
      </c>
      <c r="W25" s="40"/>
      <c r="X25" s="40">
        <v>178161</v>
      </c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</row>
    <row r="26" spans="1:62" s="184" customFormat="1" ht="19.5" customHeight="1">
      <c r="A26" s="32" t="s">
        <v>108</v>
      </c>
      <c r="B26" s="88"/>
      <c r="C26" s="96" t="s">
        <v>262</v>
      </c>
      <c r="D26" s="97" t="s">
        <v>191</v>
      </c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6"/>
      <c r="V26" s="40"/>
      <c r="W26" s="40"/>
      <c r="X26" s="40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</row>
    <row r="27" spans="1:62" s="184" customFormat="1" ht="19.5" customHeight="1">
      <c r="A27" s="32" t="s">
        <v>112</v>
      </c>
      <c r="B27" s="88"/>
      <c r="C27" s="96" t="s">
        <v>263</v>
      </c>
      <c r="D27" s="97" t="s">
        <v>192</v>
      </c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6"/>
      <c r="V27" s="40">
        <v>43578</v>
      </c>
      <c r="W27" s="40"/>
      <c r="X27" s="40">
        <v>72879</v>
      </c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</row>
    <row r="28" spans="1:62" s="184" customFormat="1" ht="19.5" customHeight="1">
      <c r="A28" s="32" t="s">
        <v>113</v>
      </c>
      <c r="B28" s="88"/>
      <c r="C28" s="96" t="s">
        <v>264</v>
      </c>
      <c r="D28" s="97" t="s">
        <v>27</v>
      </c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6"/>
      <c r="V28" s="40"/>
      <c r="W28" s="40"/>
      <c r="X28" s="40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</row>
    <row r="29" spans="1:62" s="184" customFormat="1" ht="19.5" customHeight="1">
      <c r="A29" s="32" t="s">
        <v>114</v>
      </c>
      <c r="B29" s="88"/>
      <c r="C29" s="96" t="s">
        <v>265</v>
      </c>
      <c r="D29" s="97" t="s">
        <v>28</v>
      </c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6"/>
      <c r="V29" s="40"/>
      <c r="W29" s="40"/>
      <c r="X29" s="40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</row>
    <row r="30" spans="1:62" s="184" customFormat="1" ht="19.5" customHeight="1">
      <c r="A30" s="32" t="s">
        <v>123</v>
      </c>
      <c r="B30" s="88"/>
      <c r="C30" s="94" t="s">
        <v>29</v>
      </c>
      <c r="D30" s="91" t="s">
        <v>30</v>
      </c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2" t="s">
        <v>303</v>
      </c>
      <c r="V30" s="95">
        <f>SUM(V31:V40)</f>
        <v>3674997</v>
      </c>
      <c r="W30" s="95">
        <f>SUM(W31:W40)</f>
        <v>0</v>
      </c>
      <c r="X30" s="95">
        <f>SUM(X31:X40)</f>
        <v>4620428</v>
      </c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82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</row>
    <row r="31" spans="1:62" s="184" customFormat="1" ht="19.5" customHeight="1">
      <c r="A31" s="32" t="s">
        <v>124</v>
      </c>
      <c r="B31" s="88"/>
      <c r="C31" s="96" t="s">
        <v>56</v>
      </c>
      <c r="D31" s="97" t="s">
        <v>193</v>
      </c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6"/>
      <c r="V31" s="40">
        <v>982114</v>
      </c>
      <c r="W31" s="40"/>
      <c r="X31" s="40">
        <v>960731</v>
      </c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</row>
    <row r="32" spans="1:62" s="184" customFormat="1" ht="19.5" customHeight="1">
      <c r="A32" s="32" t="s">
        <v>128</v>
      </c>
      <c r="B32" s="88"/>
      <c r="C32" s="96" t="s">
        <v>57</v>
      </c>
      <c r="D32" s="97" t="s">
        <v>194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6"/>
      <c r="V32" s="40">
        <v>2678907</v>
      </c>
      <c r="W32" s="40"/>
      <c r="X32" s="40">
        <v>3649868</v>
      </c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</row>
    <row r="33" spans="1:62" s="184" customFormat="1" ht="19.5" customHeight="1">
      <c r="A33" s="32" t="s">
        <v>129</v>
      </c>
      <c r="B33" s="88"/>
      <c r="C33" s="96" t="s">
        <v>59</v>
      </c>
      <c r="D33" s="97" t="s">
        <v>301</v>
      </c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6"/>
      <c r="V33" s="40"/>
      <c r="W33" s="40"/>
      <c r="X33" s="4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</row>
    <row r="34" spans="1:62" s="184" customFormat="1" ht="19.5" customHeight="1">
      <c r="A34" s="32" t="s">
        <v>130</v>
      </c>
      <c r="B34" s="88"/>
      <c r="C34" s="96" t="s">
        <v>262</v>
      </c>
      <c r="D34" s="97" t="s">
        <v>334</v>
      </c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6"/>
      <c r="V34" s="40"/>
      <c r="W34" s="40"/>
      <c r="X34" s="4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</row>
    <row r="35" spans="1:62" s="184" customFormat="1" ht="19.5" customHeight="1">
      <c r="A35" s="32" t="s">
        <v>131</v>
      </c>
      <c r="B35" s="88"/>
      <c r="C35" s="96" t="s">
        <v>263</v>
      </c>
      <c r="D35" s="97" t="s">
        <v>195</v>
      </c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6"/>
      <c r="V35" s="40"/>
      <c r="W35" s="40"/>
      <c r="X35" s="4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</row>
    <row r="36" spans="1:62" s="184" customFormat="1" ht="19.5" customHeight="1">
      <c r="A36" s="32" t="s">
        <v>132</v>
      </c>
      <c r="B36" s="88"/>
      <c r="C36" s="96" t="s">
        <v>264</v>
      </c>
      <c r="D36" s="97" t="s">
        <v>273</v>
      </c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6"/>
      <c r="V36" s="40"/>
      <c r="W36" s="40"/>
      <c r="X36" s="4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83"/>
      <c r="AT36" s="183"/>
      <c r="AU36" s="183"/>
      <c r="AV36" s="183"/>
      <c r="AW36" s="183"/>
      <c r="AX36" s="183"/>
      <c r="AY36" s="183"/>
      <c r="AZ36" s="183"/>
      <c r="BA36" s="183"/>
      <c r="BB36" s="183"/>
      <c r="BC36" s="183"/>
      <c r="BD36" s="183"/>
      <c r="BE36" s="183"/>
      <c r="BF36" s="183"/>
      <c r="BG36" s="183"/>
      <c r="BH36" s="183"/>
      <c r="BI36" s="183"/>
      <c r="BJ36" s="183"/>
    </row>
    <row r="37" spans="1:62" s="184" customFormat="1" ht="19.5" customHeight="1">
      <c r="A37" s="32" t="s">
        <v>133</v>
      </c>
      <c r="B37" s="88"/>
      <c r="C37" s="96" t="s">
        <v>265</v>
      </c>
      <c r="D37" s="97" t="s">
        <v>196</v>
      </c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6"/>
      <c r="V37" s="40">
        <v>1415</v>
      </c>
      <c r="W37" s="40"/>
      <c r="X37" s="40">
        <v>693</v>
      </c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83"/>
      <c r="BD37" s="183"/>
      <c r="BE37" s="183"/>
      <c r="BF37" s="183"/>
      <c r="BG37" s="183"/>
      <c r="BH37" s="183"/>
      <c r="BI37" s="183"/>
      <c r="BJ37" s="183"/>
    </row>
    <row r="38" spans="1:62" s="184" customFormat="1" ht="19.5" customHeight="1">
      <c r="A38" s="32" t="s">
        <v>134</v>
      </c>
      <c r="B38" s="88"/>
      <c r="C38" s="96" t="s">
        <v>268</v>
      </c>
      <c r="D38" s="97" t="s">
        <v>197</v>
      </c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6"/>
      <c r="V38" s="40">
        <v>12561</v>
      </c>
      <c r="W38" s="40"/>
      <c r="X38" s="40">
        <v>9136</v>
      </c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3"/>
      <c r="BD38" s="183"/>
      <c r="BE38" s="183"/>
      <c r="BF38" s="183"/>
      <c r="BG38" s="183"/>
      <c r="BH38" s="183"/>
      <c r="BI38" s="183"/>
      <c r="BJ38" s="183"/>
    </row>
    <row r="39" spans="1:62" s="184" customFormat="1" ht="19.5" customHeight="1">
      <c r="A39" s="32" t="s">
        <v>135</v>
      </c>
      <c r="B39" s="88"/>
      <c r="C39" s="96" t="s">
        <v>269</v>
      </c>
      <c r="D39" s="97" t="s">
        <v>31</v>
      </c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6"/>
      <c r="V39" s="40"/>
      <c r="W39" s="40"/>
      <c r="X39" s="40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3"/>
      <c r="AT39" s="183"/>
      <c r="AU39" s="183"/>
      <c r="AV39" s="183"/>
      <c r="AW39" s="183"/>
      <c r="AX39" s="183"/>
      <c r="AY39" s="183"/>
      <c r="AZ39" s="183"/>
      <c r="BA39" s="183"/>
      <c r="BB39" s="183"/>
      <c r="BC39" s="183"/>
      <c r="BD39" s="183"/>
      <c r="BE39" s="183"/>
      <c r="BF39" s="183"/>
      <c r="BG39" s="183"/>
      <c r="BH39" s="183"/>
      <c r="BI39" s="183"/>
      <c r="BJ39" s="183"/>
    </row>
    <row r="40" spans="1:62" s="184" customFormat="1" ht="19.5" customHeight="1">
      <c r="A40" s="32" t="s">
        <v>136</v>
      </c>
      <c r="B40" s="88"/>
      <c r="C40" s="96" t="s">
        <v>97</v>
      </c>
      <c r="D40" s="97" t="s">
        <v>277</v>
      </c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6"/>
      <c r="V40" s="40"/>
      <c r="W40" s="40"/>
      <c r="X40" s="40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</row>
    <row r="41" spans="1:62" s="184" customFormat="1" ht="19.5" customHeight="1">
      <c r="A41" s="32" t="s">
        <v>137</v>
      </c>
      <c r="B41" s="88"/>
      <c r="C41" s="89" t="s">
        <v>183</v>
      </c>
      <c r="D41" s="90" t="s">
        <v>32</v>
      </c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2" t="s">
        <v>304</v>
      </c>
      <c r="V41" s="93">
        <f>V42+V49+V58+V65</f>
        <v>1218695</v>
      </c>
      <c r="W41" s="93">
        <f>W42+W49+W58+W65</f>
        <v>0</v>
      </c>
      <c r="X41" s="93">
        <f>X42+X49+X58+X65</f>
        <v>1388447</v>
      </c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3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  <c r="BI41" s="183"/>
      <c r="BJ41" s="183"/>
    </row>
    <row r="42" spans="1:62" s="184" customFormat="1" ht="19.5" customHeight="1">
      <c r="A42" s="32" t="s">
        <v>138</v>
      </c>
      <c r="B42" s="88"/>
      <c r="C42" s="94" t="s">
        <v>15</v>
      </c>
      <c r="D42" s="91" t="s">
        <v>33</v>
      </c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2" t="s">
        <v>353</v>
      </c>
      <c r="V42" s="95">
        <f>SUM(V43:V48)</f>
        <v>35958</v>
      </c>
      <c r="W42" s="95">
        <f>SUM(W43:W48)</f>
        <v>0</v>
      </c>
      <c r="X42" s="95">
        <f>SUM(X43:X48)</f>
        <v>29397</v>
      </c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3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  <c r="BF42" s="183"/>
      <c r="BG42" s="183"/>
      <c r="BH42" s="183"/>
      <c r="BI42" s="183"/>
      <c r="BJ42" s="183"/>
    </row>
    <row r="43" spans="1:62" s="184" customFormat="1" ht="19.5" customHeight="1">
      <c r="A43" s="32" t="s">
        <v>139</v>
      </c>
      <c r="B43" s="88"/>
      <c r="C43" s="96" t="s">
        <v>56</v>
      </c>
      <c r="D43" s="97" t="s">
        <v>34</v>
      </c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6"/>
      <c r="V43" s="40">
        <v>27992</v>
      </c>
      <c r="W43" s="40"/>
      <c r="X43" s="40">
        <v>26538</v>
      </c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83"/>
      <c r="BD43" s="183"/>
      <c r="BE43" s="183"/>
      <c r="BF43" s="183"/>
      <c r="BG43" s="183"/>
      <c r="BH43" s="183"/>
      <c r="BI43" s="183"/>
      <c r="BJ43" s="183"/>
    </row>
    <row r="44" spans="1:62" s="184" customFormat="1" ht="19.5" customHeight="1">
      <c r="A44" s="32" t="s">
        <v>140</v>
      </c>
      <c r="B44" s="88"/>
      <c r="C44" s="96" t="s">
        <v>57</v>
      </c>
      <c r="D44" s="97" t="s">
        <v>294</v>
      </c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6"/>
      <c r="V44" s="40">
        <v>3370</v>
      </c>
      <c r="W44" s="40"/>
      <c r="X44" s="40">
        <v>1889</v>
      </c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183"/>
      <c r="BD44" s="183"/>
      <c r="BE44" s="183"/>
      <c r="BF44" s="183"/>
      <c r="BG44" s="183"/>
      <c r="BH44" s="183"/>
      <c r="BI44" s="183"/>
      <c r="BJ44" s="183"/>
    </row>
    <row r="45" spans="1:62" s="184" customFormat="1" ht="19.5" customHeight="1">
      <c r="A45" s="32" t="s">
        <v>141</v>
      </c>
      <c r="B45" s="88"/>
      <c r="C45" s="96" t="s">
        <v>59</v>
      </c>
      <c r="D45" s="97" t="s">
        <v>266</v>
      </c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6"/>
      <c r="V45" s="40"/>
      <c r="W45" s="40"/>
      <c r="X45" s="40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3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</row>
    <row r="46" spans="1:62" s="184" customFormat="1" ht="19.5" customHeight="1">
      <c r="A46" s="32" t="s">
        <v>142</v>
      </c>
      <c r="B46" s="88"/>
      <c r="C46" s="96" t="s">
        <v>262</v>
      </c>
      <c r="D46" s="97" t="s">
        <v>36</v>
      </c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6"/>
      <c r="V46" s="40"/>
      <c r="W46" s="40"/>
      <c r="X46" s="4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3"/>
      <c r="BD46" s="183"/>
      <c r="BE46" s="183"/>
      <c r="BF46" s="183"/>
      <c r="BG46" s="183"/>
      <c r="BH46" s="183"/>
      <c r="BI46" s="183"/>
      <c r="BJ46" s="183"/>
    </row>
    <row r="47" spans="1:62" s="184" customFormat="1" ht="19.5" customHeight="1">
      <c r="A47" s="32" t="s">
        <v>143</v>
      </c>
      <c r="B47" s="88"/>
      <c r="C47" s="96" t="s">
        <v>263</v>
      </c>
      <c r="D47" s="97" t="s">
        <v>35</v>
      </c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6"/>
      <c r="V47" s="40">
        <v>4596</v>
      </c>
      <c r="W47" s="40"/>
      <c r="X47" s="40">
        <v>970</v>
      </c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</row>
    <row r="48" spans="1:62" s="184" customFormat="1" ht="19.5" customHeight="1">
      <c r="A48" s="32" t="s">
        <v>144</v>
      </c>
      <c r="B48" s="88"/>
      <c r="C48" s="96" t="s">
        <v>264</v>
      </c>
      <c r="D48" s="97" t="s">
        <v>198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6"/>
      <c r="V48" s="40"/>
      <c r="W48" s="40"/>
      <c r="X48" s="4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3"/>
      <c r="BD48" s="183"/>
      <c r="BE48" s="183"/>
      <c r="BF48" s="183"/>
      <c r="BG48" s="183"/>
      <c r="BH48" s="183"/>
      <c r="BI48" s="183"/>
      <c r="BJ48" s="183"/>
    </row>
    <row r="49" spans="1:62" s="184" customFormat="1" ht="19.5" customHeight="1">
      <c r="A49" s="32" t="s">
        <v>145</v>
      </c>
      <c r="B49" s="88"/>
      <c r="C49" s="94" t="s">
        <v>23</v>
      </c>
      <c r="D49" s="91" t="s">
        <v>37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2" t="s">
        <v>305</v>
      </c>
      <c r="V49" s="95">
        <f>SUM(V50:V57)</f>
        <v>1174767</v>
      </c>
      <c r="W49" s="95">
        <f>SUM(W50:W57)</f>
        <v>0</v>
      </c>
      <c r="X49" s="95">
        <f>SUM(X50:X57)</f>
        <v>1351015</v>
      </c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82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</row>
    <row r="50" spans="1:62" s="184" customFormat="1" ht="19.5" customHeight="1">
      <c r="A50" s="32" t="s">
        <v>146</v>
      </c>
      <c r="B50" s="88"/>
      <c r="C50" s="96" t="s">
        <v>56</v>
      </c>
      <c r="D50" s="97" t="s">
        <v>298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6"/>
      <c r="V50" s="40">
        <v>952967</v>
      </c>
      <c r="W50" s="40"/>
      <c r="X50" s="40">
        <v>1073910</v>
      </c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</row>
    <row r="51" spans="1:62" s="184" customFormat="1" ht="19.5" customHeight="1">
      <c r="A51" s="32" t="s">
        <v>147</v>
      </c>
      <c r="B51" s="88"/>
      <c r="C51" s="96" t="s">
        <v>57</v>
      </c>
      <c r="D51" s="97" t="s">
        <v>199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6"/>
      <c r="V51" s="40">
        <v>169891</v>
      </c>
      <c r="W51" s="40"/>
      <c r="X51" s="40">
        <v>217362</v>
      </c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/>
    </row>
    <row r="52" spans="1:62" s="184" customFormat="1" ht="19.5" customHeight="1">
      <c r="A52" s="32" t="s">
        <v>148</v>
      </c>
      <c r="B52" s="88"/>
      <c r="C52" s="96" t="s">
        <v>59</v>
      </c>
      <c r="D52" s="97" t="s">
        <v>333</v>
      </c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6"/>
      <c r="V52" s="40">
        <v>5965</v>
      </c>
      <c r="W52" s="40"/>
      <c r="X52" s="40">
        <v>9274</v>
      </c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</row>
    <row r="53" spans="1:62" s="184" customFormat="1" ht="19.5" customHeight="1">
      <c r="A53" s="32" t="s">
        <v>149</v>
      </c>
      <c r="B53" s="88"/>
      <c r="C53" s="96" t="s">
        <v>262</v>
      </c>
      <c r="D53" s="97" t="s">
        <v>274</v>
      </c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6"/>
      <c r="V53" s="40"/>
      <c r="W53" s="40"/>
      <c r="X53" s="4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</row>
    <row r="54" spans="1:62" s="184" customFormat="1" ht="19.5" customHeight="1">
      <c r="A54" s="32" t="s">
        <v>150</v>
      </c>
      <c r="B54" s="88"/>
      <c r="C54" s="96" t="s">
        <v>263</v>
      </c>
      <c r="D54" s="97" t="s">
        <v>38</v>
      </c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6"/>
      <c r="V54" s="40"/>
      <c r="W54" s="40"/>
      <c r="X54" s="4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83"/>
      <c r="AT54" s="183"/>
      <c r="AU54" s="183"/>
      <c r="AV54" s="183"/>
      <c r="AW54" s="183"/>
      <c r="AX54" s="183"/>
      <c r="AY54" s="183"/>
      <c r="AZ54" s="183"/>
      <c r="BA54" s="183"/>
      <c r="BB54" s="183"/>
      <c r="BC54" s="183"/>
      <c r="BD54" s="183"/>
      <c r="BE54" s="183"/>
      <c r="BF54" s="183"/>
      <c r="BG54" s="183"/>
      <c r="BH54" s="183"/>
      <c r="BI54" s="183"/>
      <c r="BJ54" s="183"/>
    </row>
    <row r="55" spans="1:62" s="184" customFormat="1" ht="19.5" customHeight="1">
      <c r="A55" s="32" t="s">
        <v>151</v>
      </c>
      <c r="B55" s="88"/>
      <c r="C55" s="96" t="s">
        <v>264</v>
      </c>
      <c r="D55" s="97" t="s">
        <v>39</v>
      </c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6"/>
      <c r="V55" s="40">
        <v>45944</v>
      </c>
      <c r="W55" s="40"/>
      <c r="X55" s="40">
        <v>50469</v>
      </c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83"/>
      <c r="AT55" s="183"/>
      <c r="AU55" s="183"/>
      <c r="AV55" s="183"/>
      <c r="AW55" s="183"/>
      <c r="AX55" s="183"/>
      <c r="AY55" s="183"/>
      <c r="AZ55" s="183"/>
      <c r="BA55" s="183"/>
      <c r="BB55" s="183"/>
      <c r="BC55" s="183"/>
      <c r="BD55" s="183"/>
      <c r="BE55" s="183"/>
      <c r="BF55" s="183"/>
      <c r="BG55" s="183"/>
      <c r="BH55" s="183"/>
      <c r="BI55" s="183"/>
      <c r="BJ55" s="183"/>
    </row>
    <row r="56" spans="1:62" s="184" customFormat="1" ht="19.5" customHeight="1">
      <c r="A56" s="32" t="s">
        <v>152</v>
      </c>
      <c r="B56" s="88"/>
      <c r="C56" s="96" t="s">
        <v>265</v>
      </c>
      <c r="D56" s="97" t="s">
        <v>278</v>
      </c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6"/>
      <c r="V56" s="40"/>
      <c r="W56" s="40"/>
      <c r="X56" s="4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83"/>
      <c r="AT56" s="183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  <c r="BI56" s="183"/>
      <c r="BJ56" s="183"/>
    </row>
    <row r="57" spans="1:62" s="184" customFormat="1" ht="19.5" customHeight="1">
      <c r="A57" s="32" t="s">
        <v>153</v>
      </c>
      <c r="B57" s="88"/>
      <c r="C57" s="96" t="s">
        <v>268</v>
      </c>
      <c r="D57" s="97" t="s">
        <v>293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6"/>
      <c r="V57" s="40"/>
      <c r="W57" s="40"/>
      <c r="X57" s="4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83"/>
      <c r="AT57" s="183"/>
      <c r="AU57" s="183"/>
      <c r="AV57" s="183"/>
      <c r="AW57" s="183"/>
      <c r="AX57" s="183"/>
      <c r="AY57" s="183"/>
      <c r="AZ57" s="183"/>
      <c r="BA57" s="183"/>
      <c r="BB57" s="183"/>
      <c r="BC57" s="183"/>
      <c r="BD57" s="183"/>
      <c r="BE57" s="183"/>
      <c r="BF57" s="183"/>
      <c r="BG57" s="183"/>
      <c r="BH57" s="183"/>
      <c r="BI57" s="183"/>
      <c r="BJ57" s="183"/>
    </row>
    <row r="58" spans="1:62" s="184" customFormat="1" ht="19.5" customHeight="1">
      <c r="A58" s="32" t="s">
        <v>154</v>
      </c>
      <c r="B58" s="88"/>
      <c r="C58" s="94" t="s">
        <v>29</v>
      </c>
      <c r="D58" s="91" t="s">
        <v>40</v>
      </c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2" t="s">
        <v>306</v>
      </c>
      <c r="V58" s="95">
        <f>SUM(V59:V64)</f>
        <v>0</v>
      </c>
      <c r="W58" s="95">
        <f>SUM(W59:W64)</f>
        <v>0</v>
      </c>
      <c r="X58" s="95">
        <f>SUM(X59:X64)</f>
        <v>0</v>
      </c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82"/>
      <c r="AS58" s="183"/>
      <c r="AT58" s="183"/>
      <c r="AU58" s="183"/>
      <c r="AV58" s="183"/>
      <c r="AW58" s="183"/>
      <c r="AX58" s="183"/>
      <c r="AY58" s="183"/>
      <c r="AZ58" s="183"/>
      <c r="BA58" s="183"/>
      <c r="BB58" s="183"/>
      <c r="BC58" s="183"/>
      <c r="BD58" s="183"/>
      <c r="BE58" s="183"/>
      <c r="BF58" s="183"/>
      <c r="BG58" s="183"/>
      <c r="BH58" s="183"/>
      <c r="BI58" s="183"/>
      <c r="BJ58" s="183"/>
    </row>
    <row r="59" spans="1:62" s="184" customFormat="1" ht="19.5" customHeight="1">
      <c r="A59" s="32" t="s">
        <v>155</v>
      </c>
      <c r="B59" s="88"/>
      <c r="C59" s="96" t="s">
        <v>56</v>
      </c>
      <c r="D59" s="97" t="s">
        <v>249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6"/>
      <c r="V59" s="40"/>
      <c r="W59" s="40"/>
      <c r="X59" s="4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83"/>
      <c r="AT59" s="183"/>
      <c r="AU59" s="183"/>
      <c r="AV59" s="183"/>
      <c r="AW59" s="183"/>
      <c r="AX59" s="183"/>
      <c r="AY59" s="183"/>
      <c r="AZ59" s="183"/>
      <c r="BA59" s="183"/>
      <c r="BB59" s="183"/>
      <c r="BC59" s="183"/>
      <c r="BD59" s="183"/>
      <c r="BE59" s="183"/>
      <c r="BF59" s="183"/>
      <c r="BG59" s="183"/>
      <c r="BH59" s="183"/>
      <c r="BI59" s="183"/>
      <c r="BJ59" s="183"/>
    </row>
    <row r="60" spans="1:62" s="184" customFormat="1" ht="19.5" customHeight="1">
      <c r="A60" s="32" t="s">
        <v>156</v>
      </c>
      <c r="B60" s="88"/>
      <c r="C60" s="96" t="s">
        <v>57</v>
      </c>
      <c r="D60" s="97" t="s">
        <v>302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6"/>
      <c r="V60" s="40"/>
      <c r="W60" s="40"/>
      <c r="X60" s="4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83"/>
      <c r="AT60" s="183"/>
      <c r="AU60" s="183"/>
      <c r="AV60" s="183"/>
      <c r="AW60" s="183"/>
      <c r="AX60" s="183"/>
      <c r="AY60" s="183"/>
      <c r="AZ60" s="183"/>
      <c r="BA60" s="183"/>
      <c r="BB60" s="183"/>
      <c r="BC60" s="183"/>
      <c r="BD60" s="183"/>
      <c r="BE60" s="183"/>
      <c r="BF60" s="183"/>
      <c r="BG60" s="183"/>
      <c r="BH60" s="183"/>
      <c r="BI60" s="183"/>
      <c r="BJ60" s="183"/>
    </row>
    <row r="61" spans="1:62" s="184" customFormat="1" ht="19.5" customHeight="1">
      <c r="A61" s="32" t="s">
        <v>157</v>
      </c>
      <c r="B61" s="88"/>
      <c r="C61" s="96" t="s">
        <v>59</v>
      </c>
      <c r="D61" s="97" t="s">
        <v>250</v>
      </c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6"/>
      <c r="V61" s="40"/>
      <c r="W61" s="40"/>
      <c r="X61" s="4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83"/>
      <c r="AT61" s="183"/>
      <c r="AU61" s="183"/>
      <c r="AV61" s="183"/>
      <c r="AW61" s="183"/>
      <c r="AX61" s="183"/>
      <c r="AY61" s="183"/>
      <c r="AZ61" s="183"/>
      <c r="BA61" s="183"/>
      <c r="BB61" s="183"/>
      <c r="BC61" s="183"/>
      <c r="BD61" s="183"/>
      <c r="BE61" s="183"/>
      <c r="BF61" s="183"/>
      <c r="BG61" s="183"/>
      <c r="BH61" s="183"/>
      <c r="BI61" s="183"/>
      <c r="BJ61" s="183"/>
    </row>
    <row r="62" spans="1:62" s="184" customFormat="1" ht="19.5" customHeight="1">
      <c r="A62" s="32" t="s">
        <v>158</v>
      </c>
      <c r="B62" s="88"/>
      <c r="C62" s="96" t="s">
        <v>262</v>
      </c>
      <c r="D62" s="97" t="s">
        <v>251</v>
      </c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6"/>
      <c r="V62" s="40"/>
      <c r="W62" s="40"/>
      <c r="X62" s="4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83"/>
      <c r="AT62" s="183"/>
      <c r="AU62" s="183"/>
      <c r="AV62" s="183"/>
      <c r="AW62" s="183"/>
      <c r="AX62" s="183"/>
      <c r="AY62" s="183"/>
      <c r="AZ62" s="183"/>
      <c r="BA62" s="183"/>
      <c r="BB62" s="183"/>
      <c r="BC62" s="183"/>
      <c r="BD62" s="183"/>
      <c r="BE62" s="183"/>
      <c r="BF62" s="183"/>
      <c r="BG62" s="183"/>
      <c r="BH62" s="183"/>
      <c r="BI62" s="183"/>
      <c r="BJ62" s="183"/>
    </row>
    <row r="63" spans="1:62" s="184" customFormat="1" ht="19.5" customHeight="1">
      <c r="A63" s="32" t="s">
        <v>159</v>
      </c>
      <c r="B63" s="88"/>
      <c r="C63" s="96" t="s">
        <v>263</v>
      </c>
      <c r="D63" s="97" t="s">
        <v>252</v>
      </c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6"/>
      <c r="V63" s="40"/>
      <c r="W63" s="40"/>
      <c r="X63" s="4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83"/>
      <c r="AT63" s="183"/>
      <c r="AU63" s="183"/>
      <c r="AV63" s="183"/>
      <c r="AW63" s="183"/>
      <c r="AX63" s="183"/>
      <c r="AY63" s="183"/>
      <c r="AZ63" s="183"/>
      <c r="BA63" s="183"/>
      <c r="BB63" s="183"/>
      <c r="BC63" s="183"/>
      <c r="BD63" s="183"/>
      <c r="BE63" s="183"/>
      <c r="BF63" s="183"/>
      <c r="BG63" s="183"/>
      <c r="BH63" s="183"/>
      <c r="BI63" s="183"/>
      <c r="BJ63" s="183"/>
    </row>
    <row r="64" spans="1:62" s="184" customFormat="1" ht="19.5" customHeight="1">
      <c r="A64" s="32" t="s">
        <v>160</v>
      </c>
      <c r="B64" s="88"/>
      <c r="C64" s="96" t="s">
        <v>264</v>
      </c>
      <c r="D64" s="97" t="s">
        <v>279</v>
      </c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6"/>
      <c r="V64" s="40"/>
      <c r="W64" s="40"/>
      <c r="X64" s="4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83"/>
      <c r="AT64" s="183"/>
      <c r="AU64" s="183"/>
      <c r="AV64" s="183"/>
      <c r="AW64" s="183"/>
      <c r="AX64" s="183"/>
      <c r="AY64" s="183"/>
      <c r="AZ64" s="183"/>
      <c r="BA64" s="183"/>
      <c r="BB64" s="183"/>
      <c r="BC64" s="183"/>
      <c r="BD64" s="183"/>
      <c r="BE64" s="183"/>
      <c r="BF64" s="183"/>
      <c r="BG64" s="183"/>
      <c r="BH64" s="183"/>
      <c r="BI64" s="183"/>
      <c r="BJ64" s="183"/>
    </row>
    <row r="65" spans="1:62" s="184" customFormat="1" ht="19.5" customHeight="1">
      <c r="A65" s="32" t="s">
        <v>161</v>
      </c>
      <c r="B65" s="88"/>
      <c r="C65" s="94" t="s">
        <v>41</v>
      </c>
      <c r="D65" s="91" t="s">
        <v>42</v>
      </c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2" t="s">
        <v>307</v>
      </c>
      <c r="V65" s="95">
        <f>SUM(V66:V67)</f>
        <v>7970</v>
      </c>
      <c r="W65" s="95">
        <f>SUM(W66:W67)</f>
        <v>0</v>
      </c>
      <c r="X65" s="95">
        <f>SUM(X66:X67)</f>
        <v>8035</v>
      </c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82"/>
      <c r="AS65" s="183"/>
      <c r="AT65" s="183"/>
      <c r="AU65" s="183"/>
      <c r="AV65" s="183"/>
      <c r="AW65" s="183"/>
      <c r="AX65" s="183"/>
      <c r="AY65" s="183"/>
      <c r="AZ65" s="183"/>
      <c r="BA65" s="183"/>
      <c r="BB65" s="183"/>
      <c r="BC65" s="183"/>
      <c r="BD65" s="183"/>
      <c r="BE65" s="183"/>
      <c r="BF65" s="183"/>
      <c r="BG65" s="183"/>
      <c r="BH65" s="183"/>
      <c r="BI65" s="183"/>
      <c r="BJ65" s="183"/>
    </row>
    <row r="66" spans="1:62" s="184" customFormat="1" ht="19.5" customHeight="1">
      <c r="A66" s="32" t="s">
        <v>162</v>
      </c>
      <c r="B66" s="88"/>
      <c r="C66" s="96" t="s">
        <v>56</v>
      </c>
      <c r="D66" s="97" t="s">
        <v>43</v>
      </c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6"/>
      <c r="V66" s="40">
        <v>931</v>
      </c>
      <c r="W66" s="40"/>
      <c r="X66" s="40">
        <v>999</v>
      </c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83"/>
      <c r="AT66" s="183"/>
      <c r="AU66" s="183"/>
      <c r="AV66" s="183"/>
      <c r="AW66" s="183"/>
      <c r="AX66" s="183"/>
      <c r="AY66" s="183"/>
      <c r="AZ66" s="183"/>
      <c r="BA66" s="183"/>
      <c r="BB66" s="183"/>
      <c r="BC66" s="183"/>
      <c r="BD66" s="183"/>
      <c r="BE66" s="183"/>
      <c r="BF66" s="183"/>
      <c r="BG66" s="183"/>
      <c r="BH66" s="183"/>
      <c r="BI66" s="183"/>
      <c r="BJ66" s="183"/>
    </row>
    <row r="67" spans="1:62" s="184" customFormat="1" ht="19.5" customHeight="1">
      <c r="A67" s="32" t="s">
        <v>163</v>
      </c>
      <c r="B67" s="98"/>
      <c r="C67" s="96" t="s">
        <v>57</v>
      </c>
      <c r="D67" s="99" t="s">
        <v>44</v>
      </c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100"/>
      <c r="V67" s="41">
        <v>7039</v>
      </c>
      <c r="W67" s="41"/>
      <c r="X67" s="41">
        <v>7036</v>
      </c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83"/>
      <c r="AT67" s="183"/>
      <c r="AU67" s="183"/>
      <c r="AV67" s="183"/>
      <c r="AW67" s="183"/>
      <c r="AX67" s="183"/>
      <c r="AY67" s="183"/>
      <c r="AZ67" s="183"/>
      <c r="BA67" s="183"/>
      <c r="BB67" s="183"/>
      <c r="BC67" s="183"/>
      <c r="BD67" s="183"/>
      <c r="BE67" s="183"/>
      <c r="BF67" s="183"/>
      <c r="BG67" s="183"/>
      <c r="BH67" s="183"/>
      <c r="BI67" s="183"/>
      <c r="BJ67" s="183"/>
    </row>
    <row r="68" spans="1:62" s="184" customFormat="1" ht="19.5" customHeight="1">
      <c r="A68" s="32" t="s">
        <v>164</v>
      </c>
      <c r="B68" s="101"/>
      <c r="C68" s="102" t="s">
        <v>184</v>
      </c>
      <c r="D68" s="103" t="s">
        <v>45</v>
      </c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5" t="s">
        <v>308</v>
      </c>
      <c r="V68" s="106">
        <f>SUM(V69:V71)</f>
        <v>386995</v>
      </c>
      <c r="W68" s="106">
        <f>SUM(W69:W71)</f>
        <v>0</v>
      </c>
      <c r="X68" s="106">
        <f>SUM(X69:X71)</f>
        <v>437651</v>
      </c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83"/>
      <c r="AT68" s="183"/>
      <c r="AU68" s="183"/>
      <c r="AV68" s="183"/>
      <c r="AW68" s="183"/>
      <c r="AX68" s="183"/>
      <c r="AY68" s="183"/>
      <c r="AZ68" s="183"/>
      <c r="BA68" s="183"/>
      <c r="BB68" s="183"/>
      <c r="BC68" s="183"/>
      <c r="BD68" s="183"/>
      <c r="BE68" s="183"/>
      <c r="BF68" s="183"/>
      <c r="BG68" s="183"/>
      <c r="BH68" s="183"/>
      <c r="BI68" s="183"/>
      <c r="BJ68" s="183"/>
    </row>
    <row r="69" spans="1:62" s="184" customFormat="1" ht="19.5" customHeight="1">
      <c r="A69" s="32" t="s">
        <v>180</v>
      </c>
      <c r="B69" s="101"/>
      <c r="C69" s="96" t="s">
        <v>56</v>
      </c>
      <c r="D69" s="107" t="s">
        <v>200</v>
      </c>
      <c r="E69" s="107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5"/>
      <c r="V69" s="42">
        <v>363037</v>
      </c>
      <c r="W69" s="42"/>
      <c r="X69" s="42">
        <v>414429</v>
      </c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83"/>
      <c r="AT69" s="183"/>
      <c r="AU69" s="183"/>
      <c r="AV69" s="183"/>
      <c r="AW69" s="183"/>
      <c r="AX69" s="183"/>
      <c r="AY69" s="183"/>
      <c r="AZ69" s="183"/>
      <c r="BA69" s="183"/>
      <c r="BB69" s="183"/>
      <c r="BC69" s="183"/>
      <c r="BD69" s="183"/>
      <c r="BE69" s="183"/>
      <c r="BF69" s="183"/>
      <c r="BG69" s="183"/>
      <c r="BH69" s="183"/>
      <c r="BI69" s="183"/>
      <c r="BJ69" s="183"/>
    </row>
    <row r="70" spans="1:62" s="184" customFormat="1" ht="19.5" customHeight="1">
      <c r="A70" s="32" t="s">
        <v>165</v>
      </c>
      <c r="B70" s="101"/>
      <c r="C70" s="96" t="s">
        <v>57</v>
      </c>
      <c r="D70" s="107" t="s">
        <v>201</v>
      </c>
      <c r="E70" s="107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5"/>
      <c r="V70" s="42">
        <v>23958</v>
      </c>
      <c r="W70" s="42"/>
      <c r="X70" s="42">
        <v>23222</v>
      </c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83"/>
      <c r="AT70" s="183"/>
      <c r="AU70" s="183"/>
      <c r="AV70" s="183"/>
      <c r="AW70" s="183"/>
      <c r="AX70" s="183"/>
      <c r="AY70" s="183"/>
      <c r="AZ70" s="183"/>
      <c r="BA70" s="183"/>
      <c r="BB70" s="183"/>
      <c r="BC70" s="183"/>
      <c r="BD70" s="183"/>
      <c r="BE70" s="183"/>
      <c r="BF70" s="183"/>
      <c r="BG70" s="183"/>
      <c r="BH70" s="183"/>
      <c r="BI70" s="183"/>
      <c r="BJ70" s="183"/>
    </row>
    <row r="71" spans="1:62" s="184" customFormat="1" ht="19.5" customHeight="1">
      <c r="A71" s="32" t="s">
        <v>166</v>
      </c>
      <c r="B71" s="101"/>
      <c r="C71" s="96" t="s">
        <v>59</v>
      </c>
      <c r="D71" s="107" t="s">
        <v>202</v>
      </c>
      <c r="E71" s="107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5"/>
      <c r="V71" s="42"/>
      <c r="W71" s="42"/>
      <c r="X71" s="42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83"/>
      <c r="AT71" s="183"/>
      <c r="AU71" s="183"/>
      <c r="AV71" s="183"/>
      <c r="AW71" s="183"/>
      <c r="AX71" s="183"/>
      <c r="AY71" s="183"/>
      <c r="AZ71" s="183"/>
      <c r="BA71" s="183"/>
      <c r="BB71" s="183"/>
      <c r="BC71" s="183"/>
      <c r="BD71" s="183"/>
      <c r="BE71" s="183"/>
      <c r="BF71" s="183"/>
      <c r="BG71" s="183"/>
      <c r="BH71" s="183"/>
      <c r="BI71" s="183"/>
      <c r="BJ71" s="183"/>
    </row>
    <row r="72" spans="1:62" s="189" customFormat="1" ht="19.5" customHeight="1">
      <c r="A72" s="32" t="s">
        <v>167</v>
      </c>
      <c r="B72" s="108"/>
      <c r="C72" s="109" t="s">
        <v>46</v>
      </c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1" t="s">
        <v>335</v>
      </c>
      <c r="V72" s="112">
        <f>V13+V41+V68</f>
        <v>29986251</v>
      </c>
      <c r="W72" s="112">
        <f>W13+W41+W68</f>
        <v>0</v>
      </c>
      <c r="X72" s="112">
        <f>X13+X41+X68</f>
        <v>30573375</v>
      </c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6"/>
      <c r="AM72" s="186"/>
      <c r="AN72" s="186"/>
      <c r="AO72" s="186"/>
      <c r="AP72" s="186"/>
      <c r="AQ72" s="186"/>
      <c r="AR72" s="187"/>
      <c r="AS72" s="188"/>
      <c r="AT72" s="188"/>
      <c r="AU72" s="188"/>
      <c r="AV72" s="188"/>
      <c r="AW72" s="188"/>
      <c r="AX72" s="188"/>
      <c r="AY72" s="188"/>
      <c r="AZ72" s="188"/>
      <c r="BA72" s="188"/>
      <c r="BB72" s="188"/>
      <c r="BC72" s="188"/>
      <c r="BD72" s="188"/>
      <c r="BE72" s="188"/>
      <c r="BF72" s="188"/>
      <c r="BG72" s="188"/>
      <c r="BH72" s="188"/>
      <c r="BI72" s="188"/>
      <c r="BJ72" s="188"/>
    </row>
    <row r="73" spans="1:44" ht="5.25" customHeight="1">
      <c r="A73" s="1"/>
      <c r="B73" s="113"/>
      <c r="C73" s="114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9"/>
      <c r="V73" s="10"/>
      <c r="W73" s="10"/>
      <c r="X73" s="10"/>
      <c r="Y73" s="186"/>
      <c r="Z73" s="186"/>
      <c r="AA73" s="186"/>
      <c r="AB73" s="186"/>
      <c r="AC73" s="186"/>
      <c r="AD73" s="186"/>
      <c r="AE73" s="186"/>
      <c r="AF73" s="186"/>
      <c r="AG73" s="186"/>
      <c r="AH73" s="186"/>
      <c r="AI73" s="186"/>
      <c r="AJ73" s="186"/>
      <c r="AK73" s="186"/>
      <c r="AL73" s="186"/>
      <c r="AM73" s="186"/>
      <c r="AN73" s="186"/>
      <c r="AO73" s="186"/>
      <c r="AP73" s="186"/>
      <c r="AQ73" s="186"/>
      <c r="AR73" s="187"/>
    </row>
    <row r="74" spans="1:44" ht="14.25" customHeight="1">
      <c r="A74" s="1"/>
      <c r="B74" s="113"/>
      <c r="C74" s="8" t="str">
        <f>Címlap!C$44</f>
        <v>Debrecen, 2018. április 13.</v>
      </c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9"/>
      <c r="V74" s="10"/>
      <c r="W74" s="10"/>
      <c r="X74" s="10"/>
      <c r="Y74" s="186"/>
      <c r="Z74" s="186"/>
      <c r="AA74" s="186"/>
      <c r="AB74" s="186"/>
      <c r="AC74" s="186"/>
      <c r="AD74" s="186"/>
      <c r="AE74" s="186"/>
      <c r="AF74" s="186"/>
      <c r="AG74" s="186"/>
      <c r="AH74" s="186"/>
      <c r="AI74" s="186"/>
      <c r="AJ74" s="186"/>
      <c r="AK74" s="186"/>
      <c r="AL74" s="186"/>
      <c r="AM74" s="186"/>
      <c r="AN74" s="186"/>
      <c r="AO74" s="186"/>
      <c r="AP74" s="186"/>
      <c r="AQ74" s="186"/>
      <c r="AR74" s="187"/>
    </row>
    <row r="75" spans="1:44" ht="4.5" customHeight="1">
      <c r="A75" s="1"/>
      <c r="B75" s="113"/>
      <c r="C75" s="8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9"/>
      <c r="V75" s="10"/>
      <c r="W75" s="10"/>
      <c r="X75" s="10"/>
      <c r="Y75" s="186"/>
      <c r="Z75" s="186"/>
      <c r="AA75" s="186"/>
      <c r="AB75" s="186"/>
      <c r="AC75" s="186"/>
      <c r="AD75" s="186"/>
      <c r="AE75" s="186"/>
      <c r="AF75" s="186"/>
      <c r="AG75" s="186"/>
      <c r="AH75" s="186"/>
      <c r="AI75" s="186"/>
      <c r="AJ75" s="186"/>
      <c r="AK75" s="186"/>
      <c r="AL75" s="186"/>
      <c r="AM75" s="186"/>
      <c r="AN75" s="186"/>
      <c r="AO75" s="186"/>
      <c r="AP75" s="186"/>
      <c r="AQ75" s="186"/>
      <c r="AR75" s="187"/>
    </row>
    <row r="76" spans="1:44" ht="9" customHeight="1">
      <c r="A76" s="115"/>
      <c r="B76" s="3"/>
      <c r="D76" s="7"/>
      <c r="E76" s="7"/>
      <c r="F76" s="7"/>
      <c r="G76" s="7"/>
      <c r="H76" s="7"/>
      <c r="I76" s="7"/>
      <c r="J76" s="7"/>
      <c r="K76" s="3"/>
      <c r="L76" s="3"/>
      <c r="M76" s="3"/>
      <c r="N76" s="7"/>
      <c r="O76" s="7"/>
      <c r="P76" s="7"/>
      <c r="Q76" s="7"/>
      <c r="R76" s="7"/>
      <c r="S76" s="7"/>
      <c r="T76" s="7"/>
      <c r="U76" s="9"/>
      <c r="V76" s="116"/>
      <c r="W76" s="116"/>
      <c r="X76" s="116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</row>
    <row r="77" spans="1:44" ht="18" customHeight="1">
      <c r="A77" s="117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9"/>
      <c r="O77" s="119"/>
      <c r="P77" s="118"/>
      <c r="Q77" s="118"/>
      <c r="R77" s="118"/>
      <c r="S77" s="118"/>
      <c r="T77" s="118"/>
      <c r="U77" s="119"/>
      <c r="V77" s="120" t="s">
        <v>76</v>
      </c>
      <c r="W77" s="121"/>
      <c r="X77" s="121"/>
      <c r="Y77" s="190"/>
      <c r="Z77" s="190"/>
      <c r="AA77" s="190"/>
      <c r="AB77" s="190"/>
      <c r="AC77" s="190"/>
      <c r="AD77" s="190"/>
      <c r="AE77" s="190"/>
      <c r="AF77" s="190"/>
      <c r="AG77" s="190"/>
      <c r="AH77" s="190"/>
      <c r="AI77" s="190"/>
      <c r="AJ77" s="190"/>
      <c r="AK77" s="190"/>
      <c r="AL77" s="190"/>
      <c r="AM77" s="190"/>
      <c r="AN77" s="190"/>
      <c r="AO77" s="190"/>
      <c r="AP77" s="190"/>
      <c r="AQ77" s="190"/>
      <c r="AR77" s="190"/>
    </row>
    <row r="78" spans="1:44" ht="15.75" customHeight="1">
      <c r="A78" s="122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123"/>
      <c r="O78" s="123"/>
      <c r="P78" s="5"/>
      <c r="Q78" s="5"/>
      <c r="R78" s="5"/>
      <c r="S78" s="5"/>
      <c r="T78" s="5"/>
      <c r="U78" s="123"/>
      <c r="V78" s="124" t="s">
        <v>77</v>
      </c>
      <c r="W78" s="125"/>
      <c r="X78" s="125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191"/>
      <c r="AK78" s="191"/>
      <c r="AL78" s="191"/>
      <c r="AM78" s="191"/>
      <c r="AN78" s="191"/>
      <c r="AO78" s="191"/>
      <c r="AP78" s="191"/>
      <c r="AQ78" s="191"/>
      <c r="AR78" s="191"/>
    </row>
    <row r="79" spans="1:62" s="177" customFormat="1" ht="18" customHeight="1">
      <c r="A79" s="56"/>
      <c r="B79" s="46">
        <f>Címlap!A$1</f>
        <v>2</v>
      </c>
      <c r="C79" s="46">
        <f>Címlap!B$1</f>
        <v>3</v>
      </c>
      <c r="D79" s="46">
        <f>Címlap!C$1</f>
        <v>4</v>
      </c>
      <c r="E79" s="46">
        <f>Címlap!D$1</f>
        <v>5</v>
      </c>
      <c r="F79" s="46">
        <f>Címlap!E$1</f>
        <v>8</v>
      </c>
      <c r="G79" s="46">
        <f>Címlap!F$1</f>
        <v>2</v>
      </c>
      <c r="H79" s="46">
        <f>Címlap!G$1</f>
        <v>0</v>
      </c>
      <c r="I79" s="162">
        <f>Címlap!H$1</f>
        <v>8</v>
      </c>
      <c r="J79" s="176" t="s">
        <v>181</v>
      </c>
      <c r="K79" s="161">
        <f>Címlap!J$1</f>
        <v>3</v>
      </c>
      <c r="L79" s="46">
        <f>Címlap!K$1</f>
        <v>6</v>
      </c>
      <c r="M79" s="46">
        <f>Címlap!L$1</f>
        <v>0</v>
      </c>
      <c r="N79" s="46">
        <f>Címlap!M$1</f>
        <v>0</v>
      </c>
      <c r="O79" s="176" t="s">
        <v>181</v>
      </c>
      <c r="P79" s="46">
        <f>Címlap!O$1</f>
        <v>1</v>
      </c>
      <c r="Q79" s="46">
        <f>Címlap!P$1</f>
        <v>1</v>
      </c>
      <c r="R79" s="46">
        <f>Címlap!Q$1</f>
        <v>4</v>
      </c>
      <c r="S79" s="176" t="s">
        <v>181</v>
      </c>
      <c r="T79" s="46">
        <f>Címlap!S$1</f>
        <v>0</v>
      </c>
      <c r="U79" s="46">
        <f>Címlap!T$1</f>
        <v>9</v>
      </c>
      <c r="V79" s="45"/>
      <c r="W79" s="28"/>
      <c r="X79" s="45" t="str">
        <f>+Címlap!Y$1</f>
        <v>Az üzleti év mérlegfordulónapja: 2017.12.31.</v>
      </c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  <c r="AN79" s="178"/>
      <c r="AO79" s="178"/>
      <c r="AP79" s="178"/>
      <c r="AQ79" s="178"/>
      <c r="AR79" s="178"/>
      <c r="AS79" s="179"/>
      <c r="AT79" s="179"/>
      <c r="AU79" s="179"/>
      <c r="AV79" s="179"/>
      <c r="AW79" s="179"/>
      <c r="AX79" s="179"/>
      <c r="AY79" s="179"/>
      <c r="AZ79" s="179"/>
      <c r="BA79" s="179"/>
      <c r="BB79" s="179"/>
      <c r="BC79" s="179"/>
      <c r="BD79" s="179"/>
      <c r="BE79" s="179"/>
      <c r="BF79" s="179"/>
      <c r="BG79" s="179"/>
      <c r="BH79" s="179"/>
      <c r="BI79" s="179"/>
      <c r="BJ79" s="179"/>
    </row>
    <row r="80" spans="1:62" s="177" customFormat="1" ht="18" customHeight="1">
      <c r="A80" s="56"/>
      <c r="B80" s="57" t="s">
        <v>0</v>
      </c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W80" s="2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  <c r="AN80" s="178"/>
      <c r="AO80" s="178"/>
      <c r="AP80" s="178"/>
      <c r="AQ80" s="178"/>
      <c r="AR80" s="178"/>
      <c r="AS80" s="179"/>
      <c r="AT80" s="179"/>
      <c r="AU80" s="179"/>
      <c r="AV80" s="179"/>
      <c r="AW80" s="179"/>
      <c r="AX80" s="179"/>
      <c r="AY80" s="179"/>
      <c r="AZ80" s="179"/>
      <c r="BA80" s="179"/>
      <c r="BB80" s="179"/>
      <c r="BC80" s="179"/>
      <c r="BD80" s="179"/>
      <c r="BE80" s="179"/>
      <c r="BF80" s="179"/>
      <c r="BG80" s="179"/>
      <c r="BH80" s="179"/>
      <c r="BI80" s="179"/>
      <c r="BJ80" s="179"/>
    </row>
    <row r="81" spans="1:62" s="177" customFormat="1" ht="18" customHeight="1">
      <c r="A81" s="56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8"/>
      <c r="W81" s="28"/>
      <c r="X81" s="2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  <c r="AR81" s="178"/>
      <c r="AS81" s="179"/>
      <c r="AT81" s="179"/>
      <c r="AU81" s="179"/>
      <c r="AV81" s="179"/>
      <c r="AW81" s="179"/>
      <c r="AX81" s="179"/>
      <c r="AY81" s="179"/>
      <c r="AZ81" s="179"/>
      <c r="BA81" s="179"/>
      <c r="BB81" s="179"/>
      <c r="BC81" s="179"/>
      <c r="BD81" s="179"/>
      <c r="BE81" s="179"/>
      <c r="BF81" s="179"/>
      <c r="BG81" s="179"/>
      <c r="BH81" s="179"/>
      <c r="BI81" s="179"/>
      <c r="BJ81" s="179"/>
    </row>
    <row r="82" spans="1:62" s="177" customFormat="1" ht="18" customHeight="1">
      <c r="A82" s="56"/>
      <c r="B82" s="46">
        <f>Címlap!A$5</f>
        <v>0</v>
      </c>
      <c r="C82" s="46">
        <f>Címlap!B$5</f>
        <v>9</v>
      </c>
      <c r="D82" s="46" t="str">
        <f>Címlap!C$5</f>
        <v>-</v>
      </c>
      <c r="E82" s="46">
        <f>Címlap!D$5</f>
        <v>1</v>
      </c>
      <c r="F82" s="46">
        <f>Címlap!E$5</f>
        <v>0</v>
      </c>
      <c r="G82" s="46" t="str">
        <f>Címlap!F$5</f>
        <v>-</v>
      </c>
      <c r="H82" s="46">
        <f>Címlap!G$5</f>
        <v>0</v>
      </c>
      <c r="I82" s="46">
        <f>Címlap!H$5</f>
        <v>0</v>
      </c>
      <c r="J82" s="46">
        <f>Címlap!I$5</f>
        <v>0</v>
      </c>
      <c r="K82" s="46">
        <f>Címlap!J$5</f>
        <v>4</v>
      </c>
      <c r="L82" s="46">
        <f>Címlap!K$5</f>
        <v>7</v>
      </c>
      <c r="M82" s="46">
        <f>Címlap!L$5</f>
        <v>9</v>
      </c>
      <c r="N82" s="27"/>
      <c r="O82" s="27"/>
      <c r="P82" s="27"/>
      <c r="Q82" s="58"/>
      <c r="R82" s="58"/>
      <c r="S82" s="58"/>
      <c r="T82" s="58"/>
      <c r="U82" s="59"/>
      <c r="V82" s="28"/>
      <c r="W82" s="28"/>
      <c r="X82" s="2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  <c r="AN82" s="178"/>
      <c r="AO82" s="178"/>
      <c r="AP82" s="178"/>
      <c r="AQ82" s="178"/>
      <c r="AR82" s="178"/>
      <c r="AS82" s="179"/>
      <c r="AT82" s="179"/>
      <c r="AU82" s="179"/>
      <c r="AV82" s="179"/>
      <c r="AW82" s="179"/>
      <c r="AX82" s="179"/>
      <c r="AY82" s="179"/>
      <c r="AZ82" s="179"/>
      <c r="BA82" s="179"/>
      <c r="BB82" s="179"/>
      <c r="BC82" s="179"/>
      <c r="BD82" s="179"/>
      <c r="BE82" s="179"/>
      <c r="BF82" s="179"/>
      <c r="BG82" s="179"/>
      <c r="BH82" s="179"/>
      <c r="BI82" s="179"/>
      <c r="BJ82" s="179"/>
    </row>
    <row r="83" spans="1:62" s="177" customFormat="1" ht="18" customHeight="1">
      <c r="A83" s="60"/>
      <c r="B83" s="57" t="s">
        <v>1</v>
      </c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27"/>
      <c r="O83" s="27"/>
      <c r="P83" s="27"/>
      <c r="Q83" s="27"/>
      <c r="R83" s="58"/>
      <c r="S83" s="58"/>
      <c r="T83" s="58"/>
      <c r="U83" s="59"/>
      <c r="V83" s="28"/>
      <c r="W83" s="28"/>
      <c r="X83" s="2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  <c r="AN83" s="178"/>
      <c r="AO83" s="178"/>
      <c r="AP83" s="178"/>
      <c r="AQ83" s="178"/>
      <c r="AR83" s="178"/>
      <c r="AS83" s="179"/>
      <c r="AT83" s="179"/>
      <c r="AU83" s="179"/>
      <c r="AV83" s="179"/>
      <c r="AW83" s="179"/>
      <c r="AX83" s="179"/>
      <c r="AY83" s="179"/>
      <c r="AZ83" s="179"/>
      <c r="BA83" s="179"/>
      <c r="BB83" s="179"/>
      <c r="BC83" s="179"/>
      <c r="BD83" s="179"/>
      <c r="BE83" s="179"/>
      <c r="BF83" s="179"/>
      <c r="BG83" s="179"/>
      <c r="BH83" s="179"/>
      <c r="BI83" s="179"/>
      <c r="BJ83" s="179"/>
    </row>
    <row r="84" spans="1:44" ht="18" customHeight="1">
      <c r="A84" s="6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62"/>
      <c r="V84" s="14"/>
      <c r="W84" s="14"/>
      <c r="X84" s="14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</row>
    <row r="85" spans="1:44" ht="18" customHeight="1">
      <c r="A85" s="61"/>
      <c r="B85" s="216" t="str">
        <f>Címlap!O$13</f>
        <v>Debreceni Vízmű Zrt.</v>
      </c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163"/>
      <c r="O85" s="163"/>
      <c r="P85" s="3"/>
      <c r="Q85" s="3"/>
      <c r="R85" s="3"/>
      <c r="S85" s="3"/>
      <c r="T85" s="3"/>
      <c r="U85" s="62"/>
      <c r="V85" s="14"/>
      <c r="W85" s="14"/>
      <c r="X85" s="14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</row>
    <row r="86" spans="1:44" ht="18" customHeight="1">
      <c r="A86" s="61"/>
      <c r="B86" s="220" t="s">
        <v>47</v>
      </c>
      <c r="C86" s="221"/>
      <c r="D86" s="221"/>
      <c r="E86" s="221"/>
      <c r="F86" s="221"/>
      <c r="G86" s="221"/>
      <c r="H86" s="221"/>
      <c r="I86" s="221"/>
      <c r="J86" s="221"/>
      <c r="K86" s="221"/>
      <c r="L86" s="221"/>
      <c r="M86" s="221"/>
      <c r="N86" s="3"/>
      <c r="O86" s="3"/>
      <c r="P86" s="3"/>
      <c r="Q86" s="3"/>
      <c r="R86" s="3"/>
      <c r="S86" s="3"/>
      <c r="T86" s="3"/>
      <c r="U86" s="62"/>
      <c r="V86" s="14"/>
      <c r="W86" s="14"/>
      <c r="X86" s="14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</row>
    <row r="87" spans="1:62" s="177" customFormat="1" ht="18" customHeight="1">
      <c r="A87" s="126"/>
      <c r="B87" s="30"/>
      <c r="C87" s="222" t="s">
        <v>362</v>
      </c>
      <c r="D87" s="222"/>
      <c r="E87" s="222"/>
      <c r="F87" s="222"/>
      <c r="G87" s="222"/>
      <c r="H87" s="222"/>
      <c r="I87" s="222"/>
      <c r="J87" s="222"/>
      <c r="K87" s="222"/>
      <c r="L87" s="222"/>
      <c r="M87" s="30"/>
      <c r="N87" s="30"/>
      <c r="O87" s="30"/>
      <c r="P87" s="30"/>
      <c r="Q87" s="30"/>
      <c r="R87" s="30"/>
      <c r="S87" s="30"/>
      <c r="T87" s="30"/>
      <c r="U87" s="127"/>
      <c r="V87" s="69"/>
      <c r="W87" s="68"/>
      <c r="X87" s="69" t="s">
        <v>3</v>
      </c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  <c r="AM87" s="178"/>
      <c r="AN87" s="178"/>
      <c r="AO87" s="178"/>
      <c r="AP87" s="178"/>
      <c r="AQ87" s="178"/>
      <c r="AR87" s="178"/>
      <c r="AS87" s="179"/>
      <c r="AT87" s="179"/>
      <c r="AU87" s="179"/>
      <c r="AV87" s="179"/>
      <c r="AW87" s="179"/>
      <c r="AX87" s="179"/>
      <c r="AY87" s="179"/>
      <c r="AZ87" s="179"/>
      <c r="BA87" s="179"/>
      <c r="BB87" s="179"/>
      <c r="BC87" s="179"/>
      <c r="BD87" s="179"/>
      <c r="BE87" s="179"/>
      <c r="BF87" s="179"/>
      <c r="BG87" s="179"/>
      <c r="BH87" s="179"/>
      <c r="BI87" s="179"/>
      <c r="BJ87" s="179"/>
    </row>
    <row r="88" spans="1:44" ht="15.75" customHeight="1">
      <c r="A88" s="70" t="s">
        <v>4</v>
      </c>
      <c r="B88" s="71" t="s">
        <v>5</v>
      </c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5" t="s">
        <v>127</v>
      </c>
      <c r="W88" s="74" t="s">
        <v>6</v>
      </c>
      <c r="X88" s="75" t="s">
        <v>127</v>
      </c>
      <c r="Y88" s="180"/>
      <c r="Z88" s="180"/>
      <c r="AA88" s="180"/>
      <c r="AB88" s="180"/>
      <c r="AC88" s="180"/>
      <c r="AD88" s="180"/>
      <c r="AE88" s="180"/>
      <c r="AF88" s="180"/>
      <c r="AG88" s="180"/>
      <c r="AH88" s="180"/>
      <c r="AI88" s="180"/>
      <c r="AJ88" s="180"/>
      <c r="AK88" s="180"/>
      <c r="AL88" s="180"/>
      <c r="AM88" s="180"/>
      <c r="AN88" s="180"/>
      <c r="AO88" s="180"/>
      <c r="AP88" s="180"/>
      <c r="AQ88" s="180"/>
      <c r="AR88" s="181"/>
    </row>
    <row r="89" spans="1:44" ht="15.75" customHeight="1">
      <c r="A89" s="128" t="s">
        <v>7</v>
      </c>
      <c r="B89" s="129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1"/>
      <c r="V89" s="171" t="s">
        <v>300</v>
      </c>
      <c r="W89" s="132" t="s">
        <v>8</v>
      </c>
      <c r="X89" s="171" t="s">
        <v>361</v>
      </c>
      <c r="Y89" s="181"/>
      <c r="Z89" s="181"/>
      <c r="AA89" s="181"/>
      <c r="AB89" s="181"/>
      <c r="AC89" s="181"/>
      <c r="AD89" s="181"/>
      <c r="AE89" s="181"/>
      <c r="AF89" s="181"/>
      <c r="AG89" s="181"/>
      <c r="AH89" s="181"/>
      <c r="AI89" s="181"/>
      <c r="AJ89" s="181"/>
      <c r="AK89" s="181"/>
      <c r="AL89" s="181"/>
      <c r="AM89" s="181"/>
      <c r="AN89" s="181"/>
      <c r="AO89" s="181"/>
      <c r="AP89" s="181"/>
      <c r="AQ89" s="181"/>
      <c r="AR89" s="181"/>
    </row>
    <row r="90" spans="1:44" ht="21" customHeight="1">
      <c r="A90" s="80" t="s">
        <v>9</v>
      </c>
      <c r="B90" s="81"/>
      <c r="C90" s="82"/>
      <c r="D90" s="82"/>
      <c r="E90" s="82"/>
      <c r="F90" s="82"/>
      <c r="G90" s="82"/>
      <c r="H90" s="82"/>
      <c r="I90" s="82"/>
      <c r="J90" s="82"/>
      <c r="K90" s="83" t="s">
        <v>10</v>
      </c>
      <c r="L90" s="82"/>
      <c r="M90" s="82"/>
      <c r="N90" s="82"/>
      <c r="O90" s="82"/>
      <c r="P90" s="82"/>
      <c r="Q90" s="82"/>
      <c r="R90" s="82"/>
      <c r="S90" s="82"/>
      <c r="T90" s="82"/>
      <c r="U90" s="84"/>
      <c r="V90" s="87" t="s">
        <v>11</v>
      </c>
      <c r="W90" s="86" t="s">
        <v>12</v>
      </c>
      <c r="X90" s="87" t="s">
        <v>13</v>
      </c>
      <c r="Y90" s="181"/>
      <c r="Z90" s="181"/>
      <c r="AA90" s="181"/>
      <c r="AB90" s="181"/>
      <c r="AC90" s="181"/>
      <c r="AD90" s="181"/>
      <c r="AE90" s="181"/>
      <c r="AF90" s="181"/>
      <c r="AG90" s="181"/>
      <c r="AH90" s="181"/>
      <c r="AI90" s="181"/>
      <c r="AJ90" s="181"/>
      <c r="AK90" s="181"/>
      <c r="AL90" s="181"/>
      <c r="AM90" s="181"/>
      <c r="AN90" s="181"/>
      <c r="AO90" s="181"/>
      <c r="AP90" s="181"/>
      <c r="AQ90" s="181"/>
      <c r="AR90" s="180"/>
    </row>
    <row r="91" spans="1:62" s="184" customFormat="1" ht="21" customHeight="1">
      <c r="A91" s="134" t="s">
        <v>168</v>
      </c>
      <c r="B91" s="88"/>
      <c r="C91" s="90" t="s">
        <v>185</v>
      </c>
      <c r="D91" s="90" t="s">
        <v>48</v>
      </c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2" t="s">
        <v>317</v>
      </c>
      <c r="V91" s="93">
        <f>+V92+V94+V95+V96+V97+V98+V101</f>
        <v>4836231</v>
      </c>
      <c r="W91" s="93">
        <f>+W92+W94+W95+W96+W97+W98+W101</f>
        <v>0</v>
      </c>
      <c r="X91" s="93">
        <f>+X92+X94+X95+X96+X97+X98+X101</f>
        <v>5276887</v>
      </c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82"/>
      <c r="AS91" s="183"/>
      <c r="AT91" s="183"/>
      <c r="AU91" s="183"/>
      <c r="AV91" s="183"/>
      <c r="AW91" s="183"/>
      <c r="AX91" s="183"/>
      <c r="AY91" s="183"/>
      <c r="AZ91" s="183"/>
      <c r="BA91" s="183"/>
      <c r="BB91" s="183"/>
      <c r="BC91" s="183"/>
      <c r="BD91" s="183"/>
      <c r="BE91" s="183"/>
      <c r="BF91" s="183"/>
      <c r="BG91" s="183"/>
      <c r="BH91" s="183"/>
      <c r="BI91" s="183"/>
      <c r="BJ91" s="183"/>
    </row>
    <row r="92" spans="1:62" s="184" customFormat="1" ht="21" customHeight="1">
      <c r="A92" s="134" t="s">
        <v>169</v>
      </c>
      <c r="B92" s="88"/>
      <c r="C92" s="94" t="s">
        <v>15</v>
      </c>
      <c r="D92" s="91" t="s">
        <v>49</v>
      </c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2"/>
      <c r="V92" s="39">
        <v>2891000</v>
      </c>
      <c r="W92" s="39"/>
      <c r="X92" s="39">
        <v>2891000</v>
      </c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5"/>
      <c r="AM92" s="185"/>
      <c r="AN92" s="185"/>
      <c r="AO92" s="185"/>
      <c r="AP92" s="185"/>
      <c r="AQ92" s="185"/>
      <c r="AR92" s="33"/>
      <c r="AS92" s="183"/>
      <c r="AT92" s="183"/>
      <c r="AU92" s="183"/>
      <c r="AV92" s="183"/>
      <c r="AW92" s="183"/>
      <c r="AX92" s="183"/>
      <c r="AY92" s="183"/>
      <c r="AZ92" s="183"/>
      <c r="BA92" s="183"/>
      <c r="BB92" s="183"/>
      <c r="BC92" s="183"/>
      <c r="BD92" s="183"/>
      <c r="BE92" s="183"/>
      <c r="BF92" s="183"/>
      <c r="BG92" s="183"/>
      <c r="BH92" s="183"/>
      <c r="BI92" s="183"/>
      <c r="BJ92" s="183"/>
    </row>
    <row r="93" spans="1:62" s="184" customFormat="1" ht="21" customHeight="1">
      <c r="A93" s="133" t="s">
        <v>170</v>
      </c>
      <c r="B93" s="88"/>
      <c r="C93" s="94"/>
      <c r="D93" s="97"/>
      <c r="E93" s="97" t="s">
        <v>336</v>
      </c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6"/>
      <c r="V93" s="202"/>
      <c r="W93" s="202"/>
      <c r="X93" s="202"/>
      <c r="Y93" s="185"/>
      <c r="Z93" s="185"/>
      <c r="AA93" s="185"/>
      <c r="AB93" s="185"/>
      <c r="AC93" s="185"/>
      <c r="AD93" s="185"/>
      <c r="AE93" s="185"/>
      <c r="AF93" s="185"/>
      <c r="AG93" s="185"/>
      <c r="AH93" s="185"/>
      <c r="AI93" s="185"/>
      <c r="AJ93" s="185"/>
      <c r="AK93" s="185"/>
      <c r="AL93" s="185"/>
      <c r="AM93" s="185"/>
      <c r="AN93" s="185"/>
      <c r="AO93" s="185"/>
      <c r="AP93" s="185"/>
      <c r="AQ93" s="185"/>
      <c r="AR93" s="33"/>
      <c r="AS93" s="183"/>
      <c r="AT93" s="183"/>
      <c r="AU93" s="183"/>
      <c r="AV93" s="183"/>
      <c r="AW93" s="183"/>
      <c r="AX93" s="183"/>
      <c r="AY93" s="183"/>
      <c r="AZ93" s="183"/>
      <c r="BA93" s="183"/>
      <c r="BB93" s="183"/>
      <c r="BC93" s="183"/>
      <c r="BD93" s="183"/>
      <c r="BE93" s="183"/>
      <c r="BF93" s="183"/>
      <c r="BG93" s="183"/>
      <c r="BH93" s="183"/>
      <c r="BI93" s="183"/>
      <c r="BJ93" s="183"/>
    </row>
    <row r="94" spans="1:62" s="184" customFormat="1" ht="21" customHeight="1">
      <c r="A94" s="134" t="s">
        <v>171</v>
      </c>
      <c r="B94" s="88"/>
      <c r="C94" s="94" t="s">
        <v>23</v>
      </c>
      <c r="D94" s="91" t="s">
        <v>267</v>
      </c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135"/>
      <c r="V94" s="39"/>
      <c r="W94" s="39"/>
      <c r="X94" s="39"/>
      <c r="Y94" s="185"/>
      <c r="Z94" s="204"/>
      <c r="AA94" s="185"/>
      <c r="AB94" s="185"/>
      <c r="AC94" s="185"/>
      <c r="AD94" s="185"/>
      <c r="AE94" s="185"/>
      <c r="AF94" s="185"/>
      <c r="AG94" s="185"/>
      <c r="AH94" s="185"/>
      <c r="AI94" s="185"/>
      <c r="AJ94" s="185"/>
      <c r="AK94" s="185"/>
      <c r="AL94" s="185"/>
      <c r="AM94" s="185"/>
      <c r="AN94" s="185"/>
      <c r="AO94" s="185"/>
      <c r="AP94" s="185"/>
      <c r="AQ94" s="185"/>
      <c r="AR94" s="185"/>
      <c r="AS94" s="183"/>
      <c r="AT94" s="183"/>
      <c r="AU94" s="183"/>
      <c r="AV94" s="183"/>
      <c r="AW94" s="183"/>
      <c r="AX94" s="183"/>
      <c r="AY94" s="183"/>
      <c r="AZ94" s="183"/>
      <c r="BA94" s="183"/>
      <c r="BB94" s="183"/>
      <c r="BC94" s="183"/>
      <c r="BD94" s="183"/>
      <c r="BE94" s="183"/>
      <c r="BF94" s="183"/>
      <c r="BG94" s="183"/>
      <c r="BH94" s="183"/>
      <c r="BI94" s="183"/>
      <c r="BJ94" s="183"/>
    </row>
    <row r="95" spans="1:62" s="184" customFormat="1" ht="21" customHeight="1">
      <c r="A95" s="134" t="s">
        <v>172</v>
      </c>
      <c r="B95" s="88"/>
      <c r="C95" s="94" t="s">
        <v>29</v>
      </c>
      <c r="D95" s="91" t="s">
        <v>50</v>
      </c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2"/>
      <c r="V95" s="39"/>
      <c r="W95" s="39"/>
      <c r="X95" s="39"/>
      <c r="Y95" s="185"/>
      <c r="Z95" s="185"/>
      <c r="AA95" s="185"/>
      <c r="AB95" s="185"/>
      <c r="AC95" s="185"/>
      <c r="AD95" s="185"/>
      <c r="AE95" s="185"/>
      <c r="AF95" s="185"/>
      <c r="AG95" s="185"/>
      <c r="AH95" s="185"/>
      <c r="AI95" s="185"/>
      <c r="AJ95" s="185"/>
      <c r="AK95" s="185"/>
      <c r="AL95" s="185"/>
      <c r="AM95" s="185"/>
      <c r="AN95" s="185"/>
      <c r="AO95" s="185"/>
      <c r="AP95" s="185"/>
      <c r="AQ95" s="185"/>
      <c r="AR95" s="185"/>
      <c r="AS95" s="183"/>
      <c r="AT95" s="183"/>
      <c r="AU95" s="183"/>
      <c r="AV95" s="183"/>
      <c r="AW95" s="183"/>
      <c r="AX95" s="183"/>
      <c r="AY95" s="183"/>
      <c r="AZ95" s="183"/>
      <c r="BA95" s="183"/>
      <c r="BB95" s="183"/>
      <c r="BC95" s="183"/>
      <c r="BD95" s="183"/>
      <c r="BE95" s="183"/>
      <c r="BF95" s="183"/>
      <c r="BG95" s="183"/>
      <c r="BH95" s="183"/>
      <c r="BI95" s="183"/>
      <c r="BJ95" s="183"/>
    </row>
    <row r="96" spans="1:62" s="184" customFormat="1" ht="21" customHeight="1">
      <c r="A96" s="133" t="s">
        <v>173</v>
      </c>
      <c r="B96" s="88"/>
      <c r="C96" s="94" t="s">
        <v>41</v>
      </c>
      <c r="D96" s="91" t="s">
        <v>51</v>
      </c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2"/>
      <c r="V96" s="39">
        <v>-488537</v>
      </c>
      <c r="W96" s="39"/>
      <c r="X96" s="39">
        <v>-755668</v>
      </c>
      <c r="Y96" s="185"/>
      <c r="Z96" s="185"/>
      <c r="AA96" s="185"/>
      <c r="AB96" s="185"/>
      <c r="AC96" s="185"/>
      <c r="AD96" s="185"/>
      <c r="AE96" s="185"/>
      <c r="AF96" s="185"/>
      <c r="AG96" s="185"/>
      <c r="AH96" s="185"/>
      <c r="AI96" s="185"/>
      <c r="AJ96" s="185"/>
      <c r="AK96" s="185"/>
      <c r="AL96" s="185"/>
      <c r="AM96" s="185"/>
      <c r="AN96" s="185"/>
      <c r="AO96" s="185"/>
      <c r="AP96" s="185"/>
      <c r="AQ96" s="185"/>
      <c r="AR96" s="185"/>
      <c r="AS96" s="183"/>
      <c r="AT96" s="183"/>
      <c r="AU96" s="183"/>
      <c r="AV96" s="183"/>
      <c r="AW96" s="183"/>
      <c r="AX96" s="183"/>
      <c r="AY96" s="183"/>
      <c r="AZ96" s="183"/>
      <c r="BA96" s="183"/>
      <c r="BB96" s="183"/>
      <c r="BC96" s="183"/>
      <c r="BD96" s="183"/>
      <c r="BE96" s="183"/>
      <c r="BF96" s="183"/>
      <c r="BG96" s="183"/>
      <c r="BH96" s="183"/>
      <c r="BI96" s="183"/>
      <c r="BJ96" s="183"/>
    </row>
    <row r="97" spans="1:62" s="184" customFormat="1" ht="21" customHeight="1">
      <c r="A97" s="134" t="s">
        <v>174</v>
      </c>
      <c r="B97" s="88"/>
      <c r="C97" s="94" t="s">
        <v>203</v>
      </c>
      <c r="D97" s="91" t="s">
        <v>295</v>
      </c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2"/>
      <c r="V97" s="39">
        <v>2127665</v>
      </c>
      <c r="W97" s="39"/>
      <c r="X97" s="39">
        <v>2700898</v>
      </c>
      <c r="Y97" s="185"/>
      <c r="Z97" s="185"/>
      <c r="AA97" s="185"/>
      <c r="AB97" s="185"/>
      <c r="AC97" s="185"/>
      <c r="AD97" s="185"/>
      <c r="AE97" s="185"/>
      <c r="AF97" s="185"/>
      <c r="AG97" s="185"/>
      <c r="AH97" s="185"/>
      <c r="AI97" s="185"/>
      <c r="AJ97" s="185"/>
      <c r="AK97" s="185"/>
      <c r="AL97" s="185"/>
      <c r="AM97" s="185"/>
      <c r="AN97" s="185"/>
      <c r="AO97" s="185"/>
      <c r="AP97" s="185"/>
      <c r="AQ97" s="185"/>
      <c r="AR97" s="185"/>
      <c r="AS97" s="183"/>
      <c r="AT97" s="183"/>
      <c r="AU97" s="183"/>
      <c r="AV97" s="183"/>
      <c r="AW97" s="183"/>
      <c r="AX97" s="183"/>
      <c r="AY97" s="183"/>
      <c r="AZ97" s="183"/>
      <c r="BA97" s="183"/>
      <c r="BB97" s="183"/>
      <c r="BC97" s="183"/>
      <c r="BD97" s="183"/>
      <c r="BE97" s="183"/>
      <c r="BF97" s="183"/>
      <c r="BG97" s="183"/>
      <c r="BH97" s="183"/>
      <c r="BI97" s="183"/>
      <c r="BJ97" s="183"/>
    </row>
    <row r="98" spans="1:62" s="184" customFormat="1" ht="21" customHeight="1">
      <c r="A98" s="134" t="s">
        <v>175</v>
      </c>
      <c r="B98" s="88"/>
      <c r="C98" s="94" t="s">
        <v>54</v>
      </c>
      <c r="D98" s="91" t="s">
        <v>53</v>
      </c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2"/>
      <c r="V98" s="95">
        <f>SUM(V99:V100)</f>
        <v>0</v>
      </c>
      <c r="W98" s="95">
        <f>SUM(W99:W100)</f>
        <v>0</v>
      </c>
      <c r="X98" s="95">
        <f>SUM(X99:X100)</f>
        <v>0</v>
      </c>
      <c r="Y98" s="185"/>
      <c r="Z98" s="185"/>
      <c r="AA98" s="185"/>
      <c r="AB98" s="185"/>
      <c r="AC98" s="185"/>
      <c r="AD98" s="185"/>
      <c r="AE98" s="185"/>
      <c r="AF98" s="185"/>
      <c r="AG98" s="185"/>
      <c r="AH98" s="185"/>
      <c r="AI98" s="185"/>
      <c r="AJ98" s="185"/>
      <c r="AK98" s="185"/>
      <c r="AL98" s="185"/>
      <c r="AM98" s="185"/>
      <c r="AN98" s="185"/>
      <c r="AO98" s="185"/>
      <c r="AP98" s="185"/>
      <c r="AQ98" s="185"/>
      <c r="AR98" s="185"/>
      <c r="AS98" s="183"/>
      <c r="AT98" s="183"/>
      <c r="AU98" s="183"/>
      <c r="AV98" s="183"/>
      <c r="AW98" s="183"/>
      <c r="AX98" s="183"/>
      <c r="AY98" s="183"/>
      <c r="AZ98" s="183"/>
      <c r="BA98" s="183"/>
      <c r="BB98" s="183"/>
      <c r="BC98" s="183"/>
      <c r="BD98" s="183"/>
      <c r="BE98" s="183"/>
      <c r="BF98" s="183"/>
      <c r="BG98" s="183"/>
      <c r="BH98" s="183"/>
      <c r="BI98" s="183"/>
      <c r="BJ98" s="183"/>
    </row>
    <row r="99" spans="1:62" s="184" customFormat="1" ht="21" customHeight="1">
      <c r="A99" s="133" t="s">
        <v>176</v>
      </c>
      <c r="B99" s="88"/>
      <c r="C99" s="96" t="s">
        <v>56</v>
      </c>
      <c r="D99" s="97" t="s">
        <v>280</v>
      </c>
      <c r="E99" s="97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2"/>
      <c r="V99" s="40"/>
      <c r="W99" s="40"/>
      <c r="X99" s="40"/>
      <c r="Y99" s="185"/>
      <c r="Z99" s="185"/>
      <c r="AA99" s="185"/>
      <c r="AB99" s="185"/>
      <c r="AC99" s="185"/>
      <c r="AD99" s="185"/>
      <c r="AE99" s="185"/>
      <c r="AF99" s="185"/>
      <c r="AG99" s="185"/>
      <c r="AH99" s="185"/>
      <c r="AI99" s="185"/>
      <c r="AJ99" s="185"/>
      <c r="AK99" s="185"/>
      <c r="AL99" s="185"/>
      <c r="AM99" s="185"/>
      <c r="AN99" s="185"/>
      <c r="AO99" s="185"/>
      <c r="AP99" s="185"/>
      <c r="AQ99" s="185"/>
      <c r="AR99" s="185"/>
      <c r="AS99" s="183"/>
      <c r="AT99" s="183"/>
      <c r="AU99" s="183"/>
      <c r="AV99" s="183"/>
      <c r="AW99" s="183"/>
      <c r="AX99" s="183"/>
      <c r="AY99" s="183"/>
      <c r="AZ99" s="183"/>
      <c r="BA99" s="183"/>
      <c r="BB99" s="183"/>
      <c r="BC99" s="183"/>
      <c r="BD99" s="183"/>
      <c r="BE99" s="183"/>
      <c r="BF99" s="183"/>
      <c r="BG99" s="183"/>
      <c r="BH99" s="183"/>
      <c r="BI99" s="183"/>
      <c r="BJ99" s="183"/>
    </row>
    <row r="100" spans="1:62" s="184" customFormat="1" ht="21" customHeight="1">
      <c r="A100" s="134" t="s">
        <v>177</v>
      </c>
      <c r="B100" s="88"/>
      <c r="C100" s="96" t="s">
        <v>57</v>
      </c>
      <c r="D100" s="97" t="s">
        <v>281</v>
      </c>
      <c r="E100" s="97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2"/>
      <c r="V100" s="40"/>
      <c r="W100" s="40"/>
      <c r="X100" s="40"/>
      <c r="Y100" s="185"/>
      <c r="Z100" s="185"/>
      <c r="AA100" s="185"/>
      <c r="AB100" s="185"/>
      <c r="AC100" s="185"/>
      <c r="AD100" s="185"/>
      <c r="AE100" s="185"/>
      <c r="AF100" s="185"/>
      <c r="AG100" s="185"/>
      <c r="AH100" s="185"/>
      <c r="AI100" s="185"/>
      <c r="AJ100" s="185"/>
      <c r="AK100" s="185"/>
      <c r="AL100" s="185"/>
      <c r="AM100" s="185"/>
      <c r="AN100" s="185"/>
      <c r="AO100" s="185"/>
      <c r="AP100" s="185"/>
      <c r="AQ100" s="185"/>
      <c r="AR100" s="185"/>
      <c r="AS100" s="183"/>
      <c r="AT100" s="183"/>
      <c r="AU100" s="183"/>
      <c r="AV100" s="183"/>
      <c r="AW100" s="183"/>
      <c r="AX100" s="183"/>
      <c r="AY100" s="183"/>
      <c r="AZ100" s="183"/>
      <c r="BA100" s="183"/>
      <c r="BB100" s="183"/>
      <c r="BC100" s="183"/>
      <c r="BD100" s="183"/>
      <c r="BE100" s="183"/>
      <c r="BF100" s="183"/>
      <c r="BG100" s="183"/>
      <c r="BH100" s="183"/>
      <c r="BI100" s="183"/>
      <c r="BJ100" s="183"/>
    </row>
    <row r="101" spans="1:62" s="184" customFormat="1" ht="21" customHeight="1">
      <c r="A101" s="134" t="s">
        <v>178</v>
      </c>
      <c r="B101" s="88"/>
      <c r="C101" s="94" t="s">
        <v>102</v>
      </c>
      <c r="D101" s="91" t="s">
        <v>122</v>
      </c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2"/>
      <c r="V101" s="39">
        <v>306103</v>
      </c>
      <c r="W101" s="39"/>
      <c r="X101" s="39">
        <f>X205</f>
        <v>440657</v>
      </c>
      <c r="Y101" s="185"/>
      <c r="Z101" s="185"/>
      <c r="AA101" s="185"/>
      <c r="AB101" s="185"/>
      <c r="AC101" s="185"/>
      <c r="AD101" s="185"/>
      <c r="AE101" s="185"/>
      <c r="AF101" s="185"/>
      <c r="AG101" s="185"/>
      <c r="AH101" s="185"/>
      <c r="AI101" s="185"/>
      <c r="AJ101" s="185"/>
      <c r="AK101" s="185"/>
      <c r="AL101" s="185"/>
      <c r="AM101" s="185"/>
      <c r="AN101" s="185"/>
      <c r="AO101" s="185"/>
      <c r="AP101" s="185"/>
      <c r="AQ101" s="185"/>
      <c r="AR101" s="185"/>
      <c r="AS101" s="183"/>
      <c r="AT101" s="183"/>
      <c r="AU101" s="183"/>
      <c r="AV101" s="183"/>
      <c r="AW101" s="183"/>
      <c r="AX101" s="183"/>
      <c r="AY101" s="183"/>
      <c r="AZ101" s="183"/>
      <c r="BA101" s="183"/>
      <c r="BB101" s="183"/>
      <c r="BC101" s="183"/>
      <c r="BD101" s="183"/>
      <c r="BE101" s="183"/>
      <c r="BF101" s="183"/>
      <c r="BG101" s="183"/>
      <c r="BH101" s="183"/>
      <c r="BI101" s="183"/>
      <c r="BJ101" s="183"/>
    </row>
    <row r="102" spans="1:62" s="184" customFormat="1" ht="21" customHeight="1">
      <c r="A102" s="133" t="s">
        <v>179</v>
      </c>
      <c r="B102" s="88"/>
      <c r="C102" s="90" t="s">
        <v>186</v>
      </c>
      <c r="D102" s="90" t="s">
        <v>55</v>
      </c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2" t="s">
        <v>318</v>
      </c>
      <c r="V102" s="93">
        <f>SUM(V103:V105)</f>
        <v>106097</v>
      </c>
      <c r="W102" s="93">
        <f>SUM(W103:W105)</f>
        <v>0</v>
      </c>
      <c r="X102" s="93">
        <f>SUM(X103:X105)</f>
        <v>63023</v>
      </c>
      <c r="Y102" s="185"/>
      <c r="Z102" s="185"/>
      <c r="AA102" s="185"/>
      <c r="AB102" s="185"/>
      <c r="AC102" s="185"/>
      <c r="AD102" s="185"/>
      <c r="AE102" s="185"/>
      <c r="AF102" s="185"/>
      <c r="AG102" s="185"/>
      <c r="AH102" s="185"/>
      <c r="AI102" s="185"/>
      <c r="AJ102" s="185"/>
      <c r="AK102" s="185"/>
      <c r="AL102" s="185"/>
      <c r="AM102" s="185"/>
      <c r="AN102" s="185"/>
      <c r="AO102" s="185"/>
      <c r="AP102" s="185"/>
      <c r="AQ102" s="185"/>
      <c r="AR102" s="33"/>
      <c r="AS102" s="183"/>
      <c r="AT102" s="183"/>
      <c r="AU102" s="183"/>
      <c r="AV102" s="183"/>
      <c r="AW102" s="183"/>
      <c r="AX102" s="183"/>
      <c r="AY102" s="183"/>
      <c r="AZ102" s="183"/>
      <c r="BA102" s="183"/>
      <c r="BB102" s="183"/>
      <c r="BC102" s="183"/>
      <c r="BD102" s="183"/>
      <c r="BE102" s="183"/>
      <c r="BF102" s="183"/>
      <c r="BG102" s="183"/>
      <c r="BH102" s="183"/>
      <c r="BI102" s="183"/>
      <c r="BJ102" s="183"/>
    </row>
    <row r="103" spans="1:62" s="184" customFormat="1" ht="21" customHeight="1">
      <c r="A103" s="134" t="s">
        <v>209</v>
      </c>
      <c r="B103" s="156"/>
      <c r="C103" s="96" t="s">
        <v>56</v>
      </c>
      <c r="D103" s="97" t="s">
        <v>58</v>
      </c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6"/>
      <c r="V103" s="40">
        <v>70597</v>
      </c>
      <c r="W103" s="40"/>
      <c r="X103" s="40">
        <v>23112</v>
      </c>
      <c r="Y103" s="185"/>
      <c r="Z103" s="185"/>
      <c r="AA103" s="185"/>
      <c r="AB103" s="185"/>
      <c r="AC103" s="185"/>
      <c r="AD103" s="185"/>
      <c r="AE103" s="185"/>
      <c r="AF103" s="185"/>
      <c r="AG103" s="185"/>
      <c r="AH103" s="185"/>
      <c r="AI103" s="185"/>
      <c r="AJ103" s="185"/>
      <c r="AK103" s="185"/>
      <c r="AL103" s="185"/>
      <c r="AM103" s="185"/>
      <c r="AN103" s="185"/>
      <c r="AO103" s="185"/>
      <c r="AP103" s="185"/>
      <c r="AQ103" s="185"/>
      <c r="AR103" s="33"/>
      <c r="AS103" s="183"/>
      <c r="AT103" s="183"/>
      <c r="AU103" s="183"/>
      <c r="AV103" s="183"/>
      <c r="AW103" s="183"/>
      <c r="AX103" s="183"/>
      <c r="AY103" s="183"/>
      <c r="AZ103" s="183"/>
      <c r="BA103" s="183"/>
      <c r="BB103" s="183"/>
      <c r="BC103" s="183"/>
      <c r="BD103" s="183"/>
      <c r="BE103" s="183"/>
      <c r="BF103" s="183"/>
      <c r="BG103" s="183"/>
      <c r="BH103" s="183"/>
      <c r="BI103" s="183"/>
      <c r="BJ103" s="183"/>
    </row>
    <row r="104" spans="1:62" s="184" customFormat="1" ht="21" customHeight="1">
      <c r="A104" s="134" t="s">
        <v>212</v>
      </c>
      <c r="B104" s="156"/>
      <c r="C104" s="96" t="s">
        <v>57</v>
      </c>
      <c r="D104" s="97" t="s">
        <v>204</v>
      </c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6"/>
      <c r="V104" s="40">
        <v>35500</v>
      </c>
      <c r="W104" s="40"/>
      <c r="X104" s="40">
        <v>39911</v>
      </c>
      <c r="Y104" s="185"/>
      <c r="Z104" s="185"/>
      <c r="AA104" s="185"/>
      <c r="AB104" s="185"/>
      <c r="AC104" s="185"/>
      <c r="AD104" s="185"/>
      <c r="AE104" s="185"/>
      <c r="AF104" s="185"/>
      <c r="AG104" s="185"/>
      <c r="AH104" s="185"/>
      <c r="AI104" s="185"/>
      <c r="AJ104" s="185"/>
      <c r="AK104" s="185"/>
      <c r="AL104" s="185"/>
      <c r="AM104" s="185"/>
      <c r="AN104" s="185"/>
      <c r="AO104" s="185"/>
      <c r="AP104" s="185"/>
      <c r="AQ104" s="185"/>
      <c r="AR104" s="185"/>
      <c r="AS104" s="183"/>
      <c r="AT104" s="183"/>
      <c r="AU104" s="183"/>
      <c r="AV104" s="183"/>
      <c r="AW104" s="183"/>
      <c r="AX104" s="183"/>
      <c r="AY104" s="183"/>
      <c r="AZ104" s="183"/>
      <c r="BA104" s="183"/>
      <c r="BB104" s="183"/>
      <c r="BC104" s="183"/>
      <c r="BD104" s="183"/>
      <c r="BE104" s="183"/>
      <c r="BF104" s="183"/>
      <c r="BG104" s="183"/>
      <c r="BH104" s="183"/>
      <c r="BI104" s="183"/>
      <c r="BJ104" s="183"/>
    </row>
    <row r="105" spans="1:62" s="184" customFormat="1" ht="21" customHeight="1">
      <c r="A105" s="133" t="s">
        <v>213</v>
      </c>
      <c r="B105" s="156"/>
      <c r="C105" s="96" t="s">
        <v>59</v>
      </c>
      <c r="D105" s="97" t="s">
        <v>60</v>
      </c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6"/>
      <c r="V105" s="40"/>
      <c r="W105" s="40"/>
      <c r="X105" s="40"/>
      <c r="Y105" s="185"/>
      <c r="Z105" s="185"/>
      <c r="AA105" s="185"/>
      <c r="AB105" s="185"/>
      <c r="AC105" s="185"/>
      <c r="AD105" s="185"/>
      <c r="AE105" s="185"/>
      <c r="AF105" s="185"/>
      <c r="AG105" s="185"/>
      <c r="AH105" s="185"/>
      <c r="AI105" s="185"/>
      <c r="AJ105" s="185"/>
      <c r="AK105" s="185"/>
      <c r="AL105" s="185"/>
      <c r="AM105" s="185"/>
      <c r="AN105" s="185"/>
      <c r="AO105" s="185"/>
      <c r="AP105" s="185"/>
      <c r="AQ105" s="185"/>
      <c r="AR105" s="185"/>
      <c r="AS105" s="183"/>
      <c r="AT105" s="183"/>
      <c r="AU105" s="183"/>
      <c r="AV105" s="183"/>
      <c r="AW105" s="183"/>
      <c r="AX105" s="183"/>
      <c r="AY105" s="183"/>
      <c r="AZ105" s="183"/>
      <c r="BA105" s="183"/>
      <c r="BB105" s="183"/>
      <c r="BC105" s="183"/>
      <c r="BD105" s="183"/>
      <c r="BE105" s="183"/>
      <c r="BF105" s="183"/>
      <c r="BG105" s="183"/>
      <c r="BH105" s="183"/>
      <c r="BI105" s="183"/>
      <c r="BJ105" s="183"/>
    </row>
    <row r="106" spans="1:62" s="184" customFormat="1" ht="21" customHeight="1">
      <c r="A106" s="134" t="s">
        <v>214</v>
      </c>
      <c r="B106" s="88"/>
      <c r="C106" s="90" t="s">
        <v>187</v>
      </c>
      <c r="D106" s="90" t="s">
        <v>61</v>
      </c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2" t="s">
        <v>319</v>
      </c>
      <c r="V106" s="93">
        <f>V112+V122+V107</f>
        <v>23779019</v>
      </c>
      <c r="W106" s="93">
        <f>W112+W122+W107</f>
        <v>0</v>
      </c>
      <c r="X106" s="93">
        <f>X112+X122+X107</f>
        <v>23953856</v>
      </c>
      <c r="Y106" s="185"/>
      <c r="Z106" s="185"/>
      <c r="AA106" s="185"/>
      <c r="AB106" s="185"/>
      <c r="AC106" s="185"/>
      <c r="AD106" s="185"/>
      <c r="AE106" s="185"/>
      <c r="AF106" s="185"/>
      <c r="AG106" s="185"/>
      <c r="AH106" s="185"/>
      <c r="AI106" s="185"/>
      <c r="AJ106" s="185"/>
      <c r="AK106" s="185"/>
      <c r="AL106" s="185"/>
      <c r="AM106" s="185"/>
      <c r="AN106" s="185"/>
      <c r="AO106" s="185"/>
      <c r="AP106" s="185"/>
      <c r="AQ106" s="185"/>
      <c r="AR106" s="33"/>
      <c r="AS106" s="183"/>
      <c r="AT106" s="183"/>
      <c r="AU106" s="183"/>
      <c r="AV106" s="183"/>
      <c r="AW106" s="183"/>
      <c r="AX106" s="183"/>
      <c r="AY106" s="183"/>
      <c r="AZ106" s="183"/>
      <c r="BA106" s="183"/>
      <c r="BB106" s="183"/>
      <c r="BC106" s="183"/>
      <c r="BD106" s="183"/>
      <c r="BE106" s="183"/>
      <c r="BF106" s="183"/>
      <c r="BG106" s="183"/>
      <c r="BH106" s="183"/>
      <c r="BI106" s="183"/>
      <c r="BJ106" s="183"/>
    </row>
    <row r="107" spans="1:62" s="184" customFormat="1" ht="21" customHeight="1">
      <c r="A107" s="134" t="s">
        <v>215</v>
      </c>
      <c r="B107" s="88"/>
      <c r="C107" s="91" t="s">
        <v>15</v>
      </c>
      <c r="D107" s="91" t="s">
        <v>205</v>
      </c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2" t="s">
        <v>320</v>
      </c>
      <c r="V107" s="95">
        <f>SUM(V108:V111)</f>
        <v>0</v>
      </c>
      <c r="W107" s="95">
        <f>SUM(W108:W111)</f>
        <v>0</v>
      </c>
      <c r="X107" s="95">
        <f>SUM(X108:X111)</f>
        <v>0</v>
      </c>
      <c r="Y107" s="185"/>
      <c r="Z107" s="185"/>
      <c r="AA107" s="185"/>
      <c r="AB107" s="185"/>
      <c r="AC107" s="185"/>
      <c r="AD107" s="185"/>
      <c r="AE107" s="185"/>
      <c r="AF107" s="185"/>
      <c r="AG107" s="185"/>
      <c r="AH107" s="185"/>
      <c r="AI107" s="185"/>
      <c r="AJ107" s="185"/>
      <c r="AK107" s="185"/>
      <c r="AL107" s="185"/>
      <c r="AM107" s="185"/>
      <c r="AN107" s="185"/>
      <c r="AO107" s="185"/>
      <c r="AP107" s="185"/>
      <c r="AQ107" s="185"/>
      <c r="AR107" s="33"/>
      <c r="AS107" s="183"/>
      <c r="AT107" s="183"/>
      <c r="AU107" s="183"/>
      <c r="AV107" s="183"/>
      <c r="AW107" s="183"/>
      <c r="AX107" s="183"/>
      <c r="AY107" s="183"/>
      <c r="AZ107" s="183"/>
      <c r="BA107" s="183"/>
      <c r="BB107" s="183"/>
      <c r="BC107" s="183"/>
      <c r="BD107" s="183"/>
      <c r="BE107" s="183"/>
      <c r="BF107" s="183"/>
      <c r="BG107" s="183"/>
      <c r="BH107" s="183"/>
      <c r="BI107" s="183"/>
      <c r="BJ107" s="183"/>
    </row>
    <row r="108" spans="1:62" s="184" customFormat="1" ht="21" customHeight="1">
      <c r="A108" s="133" t="s">
        <v>216</v>
      </c>
      <c r="B108" s="88"/>
      <c r="C108" s="96" t="s">
        <v>56</v>
      </c>
      <c r="D108" s="97" t="s">
        <v>206</v>
      </c>
      <c r="E108" s="97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2"/>
      <c r="V108" s="40"/>
      <c r="W108" s="40"/>
      <c r="X108" s="40"/>
      <c r="Y108" s="185"/>
      <c r="Z108" s="185"/>
      <c r="AA108" s="185"/>
      <c r="AB108" s="185"/>
      <c r="AC108" s="185"/>
      <c r="AD108" s="185"/>
      <c r="AE108" s="185"/>
      <c r="AF108" s="185"/>
      <c r="AG108" s="185"/>
      <c r="AH108" s="185"/>
      <c r="AI108" s="185"/>
      <c r="AJ108" s="185"/>
      <c r="AK108" s="185"/>
      <c r="AL108" s="185"/>
      <c r="AM108" s="185"/>
      <c r="AN108" s="185"/>
      <c r="AO108" s="185"/>
      <c r="AP108" s="185"/>
      <c r="AQ108" s="185"/>
      <c r="AR108" s="33"/>
      <c r="AS108" s="183"/>
      <c r="AT108" s="183"/>
      <c r="AU108" s="183"/>
      <c r="AV108" s="183"/>
      <c r="AW108" s="183"/>
      <c r="AX108" s="183"/>
      <c r="AY108" s="183"/>
      <c r="AZ108" s="183"/>
      <c r="BA108" s="183"/>
      <c r="BB108" s="183"/>
      <c r="BC108" s="183"/>
      <c r="BD108" s="183"/>
      <c r="BE108" s="183"/>
      <c r="BF108" s="183"/>
      <c r="BG108" s="183"/>
      <c r="BH108" s="183"/>
      <c r="BI108" s="183"/>
      <c r="BJ108" s="183"/>
    </row>
    <row r="109" spans="1:62" s="184" customFormat="1" ht="21" customHeight="1">
      <c r="A109" s="134" t="s">
        <v>217</v>
      </c>
      <c r="B109" s="88"/>
      <c r="C109" s="96" t="s">
        <v>57</v>
      </c>
      <c r="D109" s="97" t="s">
        <v>354</v>
      </c>
      <c r="E109" s="97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2"/>
      <c r="V109" s="40"/>
      <c r="W109" s="40"/>
      <c r="X109" s="40"/>
      <c r="Y109" s="185"/>
      <c r="Z109" s="185"/>
      <c r="AA109" s="185"/>
      <c r="AB109" s="185"/>
      <c r="AC109" s="185"/>
      <c r="AD109" s="185"/>
      <c r="AE109" s="185"/>
      <c r="AF109" s="185"/>
      <c r="AG109" s="185"/>
      <c r="AH109" s="185"/>
      <c r="AI109" s="185"/>
      <c r="AJ109" s="185"/>
      <c r="AK109" s="185"/>
      <c r="AL109" s="185"/>
      <c r="AM109" s="185"/>
      <c r="AN109" s="185"/>
      <c r="AO109" s="185"/>
      <c r="AP109" s="185"/>
      <c r="AQ109" s="185"/>
      <c r="AR109" s="33"/>
      <c r="AS109" s="183"/>
      <c r="AT109" s="183"/>
      <c r="AU109" s="183"/>
      <c r="AV109" s="183"/>
      <c r="AW109" s="183"/>
      <c r="AX109" s="183"/>
      <c r="AY109" s="183"/>
      <c r="AZ109" s="183"/>
      <c r="BA109" s="183"/>
      <c r="BB109" s="183"/>
      <c r="BC109" s="183"/>
      <c r="BD109" s="183"/>
      <c r="BE109" s="183"/>
      <c r="BF109" s="183"/>
      <c r="BG109" s="183"/>
      <c r="BH109" s="183"/>
      <c r="BI109" s="183"/>
      <c r="BJ109" s="183"/>
    </row>
    <row r="110" spans="1:62" s="184" customFormat="1" ht="21" customHeight="1">
      <c r="A110" s="134" t="s">
        <v>218</v>
      </c>
      <c r="B110" s="88"/>
      <c r="C110" s="96" t="s">
        <v>59</v>
      </c>
      <c r="D110" s="97" t="s">
        <v>275</v>
      </c>
      <c r="E110" s="97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2"/>
      <c r="V110" s="40"/>
      <c r="W110" s="40"/>
      <c r="X110" s="40"/>
      <c r="Y110" s="185"/>
      <c r="Z110" s="185"/>
      <c r="AA110" s="185"/>
      <c r="AB110" s="185"/>
      <c r="AC110" s="185"/>
      <c r="AD110" s="185"/>
      <c r="AE110" s="185"/>
      <c r="AF110" s="185"/>
      <c r="AG110" s="185"/>
      <c r="AH110" s="185"/>
      <c r="AI110" s="185"/>
      <c r="AJ110" s="185"/>
      <c r="AK110" s="185"/>
      <c r="AL110" s="185"/>
      <c r="AM110" s="185"/>
      <c r="AN110" s="185"/>
      <c r="AO110" s="185"/>
      <c r="AP110" s="185"/>
      <c r="AQ110" s="185"/>
      <c r="AR110" s="33"/>
      <c r="AS110" s="183"/>
      <c r="AT110" s="183"/>
      <c r="AU110" s="183"/>
      <c r="AV110" s="183"/>
      <c r="AW110" s="183"/>
      <c r="AX110" s="183"/>
      <c r="AY110" s="183"/>
      <c r="AZ110" s="183"/>
      <c r="BA110" s="183"/>
      <c r="BB110" s="183"/>
      <c r="BC110" s="183"/>
      <c r="BD110" s="183"/>
      <c r="BE110" s="183"/>
      <c r="BF110" s="183"/>
      <c r="BG110" s="183"/>
      <c r="BH110" s="183"/>
      <c r="BI110" s="183"/>
      <c r="BJ110" s="183"/>
    </row>
    <row r="111" spans="1:62" s="184" customFormat="1" ht="21" customHeight="1">
      <c r="A111" s="133" t="s">
        <v>222</v>
      </c>
      <c r="B111" s="88"/>
      <c r="C111" s="96" t="s">
        <v>262</v>
      </c>
      <c r="D111" s="97" t="s">
        <v>207</v>
      </c>
      <c r="E111" s="97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2"/>
      <c r="V111" s="40"/>
      <c r="W111" s="40"/>
      <c r="X111" s="40"/>
      <c r="Y111" s="185"/>
      <c r="Z111" s="185"/>
      <c r="AA111" s="185"/>
      <c r="AB111" s="185"/>
      <c r="AC111" s="185"/>
      <c r="AD111" s="185"/>
      <c r="AE111" s="185"/>
      <c r="AF111" s="185"/>
      <c r="AG111" s="185"/>
      <c r="AH111" s="185"/>
      <c r="AI111" s="185"/>
      <c r="AJ111" s="185"/>
      <c r="AK111" s="185"/>
      <c r="AL111" s="185"/>
      <c r="AM111" s="185"/>
      <c r="AN111" s="185"/>
      <c r="AO111" s="185"/>
      <c r="AP111" s="185"/>
      <c r="AQ111" s="185"/>
      <c r="AR111" s="33"/>
      <c r="AS111" s="183"/>
      <c r="AT111" s="183"/>
      <c r="AU111" s="183"/>
      <c r="AV111" s="183"/>
      <c r="AW111" s="183"/>
      <c r="AX111" s="183"/>
      <c r="AY111" s="183"/>
      <c r="AZ111" s="183"/>
      <c r="BA111" s="183"/>
      <c r="BB111" s="183"/>
      <c r="BC111" s="183"/>
      <c r="BD111" s="183"/>
      <c r="BE111" s="183"/>
      <c r="BF111" s="183"/>
      <c r="BG111" s="183"/>
      <c r="BH111" s="183"/>
      <c r="BI111" s="183"/>
      <c r="BJ111" s="183"/>
    </row>
    <row r="112" spans="1:62" s="184" customFormat="1" ht="21" customHeight="1">
      <c r="A112" s="134" t="s">
        <v>223</v>
      </c>
      <c r="B112" s="88"/>
      <c r="C112" s="94" t="s">
        <v>23</v>
      </c>
      <c r="D112" s="91" t="s">
        <v>62</v>
      </c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2" t="s">
        <v>321</v>
      </c>
      <c r="V112" s="95">
        <f>SUM(V113:V121)</f>
        <v>22785015</v>
      </c>
      <c r="W112" s="95">
        <f>SUM(W113:W121)</f>
        <v>0</v>
      </c>
      <c r="X112" s="95">
        <f>SUM(X113:X121)</f>
        <v>22821568</v>
      </c>
      <c r="Y112" s="185"/>
      <c r="Z112" s="185"/>
      <c r="AA112" s="185"/>
      <c r="AB112" s="185"/>
      <c r="AC112" s="185"/>
      <c r="AD112" s="185"/>
      <c r="AE112" s="185"/>
      <c r="AF112" s="185"/>
      <c r="AG112" s="185"/>
      <c r="AH112" s="185"/>
      <c r="AI112" s="185"/>
      <c r="AJ112" s="185"/>
      <c r="AK112" s="185"/>
      <c r="AL112" s="185"/>
      <c r="AM112" s="185"/>
      <c r="AN112" s="185"/>
      <c r="AO112" s="185"/>
      <c r="AP112" s="185"/>
      <c r="AQ112" s="185"/>
      <c r="AR112" s="33"/>
      <c r="AS112" s="183"/>
      <c r="AT112" s="183"/>
      <c r="AU112" s="183"/>
      <c r="AV112" s="183"/>
      <c r="AW112" s="183"/>
      <c r="AX112" s="183"/>
      <c r="AY112" s="183"/>
      <c r="AZ112" s="183"/>
      <c r="BA112" s="183"/>
      <c r="BB112" s="183"/>
      <c r="BC112" s="183"/>
      <c r="BD112" s="183"/>
      <c r="BE112" s="183"/>
      <c r="BF112" s="183"/>
      <c r="BG112" s="183"/>
      <c r="BH112" s="183"/>
      <c r="BI112" s="183"/>
      <c r="BJ112" s="183"/>
    </row>
    <row r="113" spans="1:62" s="184" customFormat="1" ht="21" customHeight="1">
      <c r="A113" s="134" t="s">
        <v>224</v>
      </c>
      <c r="B113" s="88"/>
      <c r="C113" s="96" t="s">
        <v>56</v>
      </c>
      <c r="D113" s="97" t="s">
        <v>65</v>
      </c>
      <c r="E113" s="97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2"/>
      <c r="V113" s="40"/>
      <c r="W113" s="40"/>
      <c r="X113" s="40"/>
      <c r="Y113" s="185"/>
      <c r="Z113" s="185"/>
      <c r="AA113" s="185"/>
      <c r="AB113" s="185"/>
      <c r="AC113" s="185"/>
      <c r="AD113" s="185"/>
      <c r="AE113" s="185"/>
      <c r="AF113" s="185"/>
      <c r="AG113" s="185"/>
      <c r="AH113" s="185"/>
      <c r="AI113" s="185"/>
      <c r="AJ113" s="185"/>
      <c r="AK113" s="185"/>
      <c r="AL113" s="185"/>
      <c r="AM113" s="185"/>
      <c r="AN113" s="185"/>
      <c r="AO113" s="185"/>
      <c r="AP113" s="185"/>
      <c r="AQ113" s="185"/>
      <c r="AR113" s="33"/>
      <c r="AS113" s="183"/>
      <c r="AT113" s="183"/>
      <c r="AU113" s="183"/>
      <c r="AV113" s="183"/>
      <c r="AW113" s="183"/>
      <c r="AX113" s="183"/>
      <c r="AY113" s="183"/>
      <c r="AZ113" s="183"/>
      <c r="BA113" s="183"/>
      <c r="BB113" s="183"/>
      <c r="BC113" s="183"/>
      <c r="BD113" s="183"/>
      <c r="BE113" s="183"/>
      <c r="BF113" s="183"/>
      <c r="BG113" s="183"/>
      <c r="BH113" s="183"/>
      <c r="BI113" s="183"/>
      <c r="BJ113" s="183"/>
    </row>
    <row r="114" spans="1:62" s="184" customFormat="1" ht="21" customHeight="1">
      <c r="A114" s="133" t="s">
        <v>225</v>
      </c>
      <c r="B114" s="88"/>
      <c r="C114" s="96" t="s">
        <v>57</v>
      </c>
      <c r="D114" s="97" t="s">
        <v>332</v>
      </c>
      <c r="E114" s="97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2"/>
      <c r="V114" s="40"/>
      <c r="W114" s="40"/>
      <c r="X114" s="40"/>
      <c r="Y114" s="185"/>
      <c r="Z114" s="185"/>
      <c r="AA114" s="185"/>
      <c r="AB114" s="185"/>
      <c r="AC114" s="185"/>
      <c r="AD114" s="185"/>
      <c r="AE114" s="185"/>
      <c r="AF114" s="185"/>
      <c r="AG114" s="185"/>
      <c r="AH114" s="185"/>
      <c r="AI114" s="185"/>
      <c r="AJ114" s="185"/>
      <c r="AK114" s="185"/>
      <c r="AL114" s="185"/>
      <c r="AM114" s="185"/>
      <c r="AN114" s="185"/>
      <c r="AO114" s="185"/>
      <c r="AP114" s="185"/>
      <c r="AQ114" s="185"/>
      <c r="AR114" s="33"/>
      <c r="AS114" s="183"/>
      <c r="AT114" s="183"/>
      <c r="AU114" s="183"/>
      <c r="AV114" s="183"/>
      <c r="AW114" s="183"/>
      <c r="AX114" s="183"/>
      <c r="AY114" s="183"/>
      <c r="AZ114" s="183"/>
      <c r="BA114" s="183"/>
      <c r="BB114" s="183"/>
      <c r="BC114" s="183"/>
      <c r="BD114" s="183"/>
      <c r="BE114" s="183"/>
      <c r="BF114" s="183"/>
      <c r="BG114" s="183"/>
      <c r="BH114" s="183"/>
      <c r="BI114" s="183"/>
      <c r="BJ114" s="183"/>
    </row>
    <row r="115" spans="1:62" s="184" customFormat="1" ht="21" customHeight="1">
      <c r="A115" s="134" t="s">
        <v>234</v>
      </c>
      <c r="B115" s="88"/>
      <c r="C115" s="96" t="s">
        <v>59</v>
      </c>
      <c r="D115" s="97" t="s">
        <v>66</v>
      </c>
      <c r="E115" s="97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2"/>
      <c r="V115" s="40"/>
      <c r="W115" s="40"/>
      <c r="X115" s="40"/>
      <c r="Y115" s="185"/>
      <c r="Z115" s="185"/>
      <c r="AA115" s="185"/>
      <c r="AB115" s="185"/>
      <c r="AC115" s="185"/>
      <c r="AD115" s="185"/>
      <c r="AE115" s="185"/>
      <c r="AF115" s="185"/>
      <c r="AG115" s="185"/>
      <c r="AH115" s="185"/>
      <c r="AI115" s="185"/>
      <c r="AJ115" s="185"/>
      <c r="AK115" s="185"/>
      <c r="AL115" s="185"/>
      <c r="AM115" s="185"/>
      <c r="AN115" s="185"/>
      <c r="AO115" s="185"/>
      <c r="AP115" s="185"/>
      <c r="AQ115" s="185"/>
      <c r="AR115" s="33"/>
      <c r="AS115" s="183"/>
      <c r="AT115" s="183"/>
      <c r="AU115" s="183"/>
      <c r="AV115" s="183"/>
      <c r="AW115" s="183"/>
      <c r="AX115" s="183"/>
      <c r="AY115" s="183"/>
      <c r="AZ115" s="183"/>
      <c r="BA115" s="183"/>
      <c r="BB115" s="183"/>
      <c r="BC115" s="183"/>
      <c r="BD115" s="183"/>
      <c r="BE115" s="183"/>
      <c r="BF115" s="183"/>
      <c r="BG115" s="183"/>
      <c r="BH115" s="183"/>
      <c r="BI115" s="183"/>
      <c r="BJ115" s="183"/>
    </row>
    <row r="116" spans="1:62" s="184" customFormat="1" ht="21" customHeight="1">
      <c r="A116" s="134" t="s">
        <v>235</v>
      </c>
      <c r="B116" s="88"/>
      <c r="C116" s="96" t="s">
        <v>262</v>
      </c>
      <c r="D116" s="97" t="s">
        <v>63</v>
      </c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6"/>
      <c r="V116" s="40"/>
      <c r="W116" s="40"/>
      <c r="X116" s="40"/>
      <c r="Y116" s="185"/>
      <c r="Z116" s="185"/>
      <c r="AA116" s="185"/>
      <c r="AB116" s="185"/>
      <c r="AC116" s="185"/>
      <c r="AD116" s="185"/>
      <c r="AE116" s="185"/>
      <c r="AF116" s="185"/>
      <c r="AG116" s="185"/>
      <c r="AH116" s="185"/>
      <c r="AI116" s="185"/>
      <c r="AJ116" s="185"/>
      <c r="AK116" s="185"/>
      <c r="AL116" s="185"/>
      <c r="AM116" s="185"/>
      <c r="AN116" s="185"/>
      <c r="AO116" s="185"/>
      <c r="AP116" s="185"/>
      <c r="AQ116" s="185"/>
      <c r="AR116" s="185"/>
      <c r="AS116" s="183"/>
      <c r="AT116" s="183"/>
      <c r="AU116" s="183"/>
      <c r="AV116" s="183"/>
      <c r="AW116" s="183"/>
      <c r="AX116" s="183"/>
      <c r="AY116" s="183"/>
      <c r="AZ116" s="183"/>
      <c r="BA116" s="183"/>
      <c r="BB116" s="183"/>
      <c r="BC116" s="183"/>
      <c r="BD116" s="183"/>
      <c r="BE116" s="183"/>
      <c r="BF116" s="183"/>
      <c r="BG116" s="183"/>
      <c r="BH116" s="183"/>
      <c r="BI116" s="183"/>
      <c r="BJ116" s="183"/>
    </row>
    <row r="117" spans="1:62" s="184" customFormat="1" ht="21" customHeight="1">
      <c r="A117" s="133" t="s">
        <v>236</v>
      </c>
      <c r="B117" s="88"/>
      <c r="C117" s="96" t="s">
        <v>263</v>
      </c>
      <c r="D117" s="97" t="s">
        <v>64</v>
      </c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6"/>
      <c r="V117" s="40"/>
      <c r="W117" s="40"/>
      <c r="X117" s="4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83"/>
      <c r="AT117" s="183"/>
      <c r="AU117" s="183"/>
      <c r="AV117" s="183"/>
      <c r="AW117" s="183"/>
      <c r="AX117" s="183"/>
      <c r="AY117" s="183"/>
      <c r="AZ117" s="183"/>
      <c r="BA117" s="183"/>
      <c r="BB117" s="183"/>
      <c r="BC117" s="183"/>
      <c r="BD117" s="183"/>
      <c r="BE117" s="183"/>
      <c r="BF117" s="183"/>
      <c r="BG117" s="183"/>
      <c r="BH117" s="183"/>
      <c r="BI117" s="183"/>
      <c r="BJ117" s="183"/>
    </row>
    <row r="118" spans="1:62" s="184" customFormat="1" ht="21" customHeight="1">
      <c r="A118" s="134" t="s">
        <v>237</v>
      </c>
      <c r="B118" s="88"/>
      <c r="C118" s="96" t="s">
        <v>264</v>
      </c>
      <c r="D118" s="97" t="s">
        <v>208</v>
      </c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6"/>
      <c r="V118" s="40"/>
      <c r="W118" s="40"/>
      <c r="X118" s="40">
        <v>6455</v>
      </c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83"/>
      <c r="AT118" s="183"/>
      <c r="AU118" s="183"/>
      <c r="AV118" s="183"/>
      <c r="AW118" s="183"/>
      <c r="AX118" s="183"/>
      <c r="AY118" s="183"/>
      <c r="AZ118" s="183"/>
      <c r="BA118" s="183"/>
      <c r="BB118" s="183"/>
      <c r="BC118" s="183"/>
      <c r="BD118" s="183"/>
      <c r="BE118" s="183"/>
      <c r="BF118" s="183"/>
      <c r="BG118" s="183"/>
      <c r="BH118" s="183"/>
      <c r="BI118" s="183"/>
      <c r="BJ118" s="183"/>
    </row>
    <row r="119" spans="1:62" s="184" customFormat="1" ht="21" customHeight="1">
      <c r="A119" s="134" t="s">
        <v>238</v>
      </c>
      <c r="B119" s="88"/>
      <c r="C119" s="96" t="s">
        <v>265</v>
      </c>
      <c r="D119" s="97" t="s">
        <v>356</v>
      </c>
      <c r="E119" s="136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6"/>
      <c r="V119" s="40"/>
      <c r="W119" s="40"/>
      <c r="X119" s="4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83"/>
      <c r="AT119" s="183"/>
      <c r="AU119" s="183"/>
      <c r="AV119" s="183"/>
      <c r="AW119" s="183"/>
      <c r="AX119" s="183"/>
      <c r="AY119" s="183"/>
      <c r="AZ119" s="183"/>
      <c r="BA119" s="183"/>
      <c r="BB119" s="183"/>
      <c r="BC119" s="183"/>
      <c r="BD119" s="183"/>
      <c r="BE119" s="183"/>
      <c r="BF119" s="183"/>
      <c r="BG119" s="183"/>
      <c r="BH119" s="183"/>
      <c r="BI119" s="183"/>
      <c r="BJ119" s="183"/>
    </row>
    <row r="120" spans="1:62" s="184" customFormat="1" ht="21" customHeight="1">
      <c r="A120" s="133" t="s">
        <v>239</v>
      </c>
      <c r="B120" s="88"/>
      <c r="C120" s="96" t="s">
        <v>268</v>
      </c>
      <c r="D120" s="97" t="s">
        <v>276</v>
      </c>
      <c r="E120" s="136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6"/>
      <c r="V120" s="40"/>
      <c r="W120" s="40"/>
      <c r="X120" s="4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83"/>
      <c r="AT120" s="183"/>
      <c r="AU120" s="183"/>
      <c r="AV120" s="183"/>
      <c r="AW120" s="183"/>
      <c r="AX120" s="183"/>
      <c r="AY120" s="183"/>
      <c r="AZ120" s="183"/>
      <c r="BA120" s="183"/>
      <c r="BB120" s="183"/>
      <c r="BC120" s="183"/>
      <c r="BD120" s="183"/>
      <c r="BE120" s="183"/>
      <c r="BF120" s="183"/>
      <c r="BG120" s="183"/>
      <c r="BH120" s="183"/>
      <c r="BI120" s="183"/>
      <c r="BJ120" s="183"/>
    </row>
    <row r="121" spans="1:62" s="184" customFormat="1" ht="21" customHeight="1">
      <c r="A121" s="134" t="s">
        <v>240</v>
      </c>
      <c r="B121" s="88"/>
      <c r="C121" s="96" t="s">
        <v>269</v>
      </c>
      <c r="D121" s="97" t="s">
        <v>67</v>
      </c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6"/>
      <c r="V121" s="40">
        <v>22785015</v>
      </c>
      <c r="W121" s="40"/>
      <c r="X121" s="40">
        <v>22815113</v>
      </c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83"/>
      <c r="AT121" s="183"/>
      <c r="AU121" s="183"/>
      <c r="AV121" s="183"/>
      <c r="AW121" s="183"/>
      <c r="AX121" s="183"/>
      <c r="AY121" s="183"/>
      <c r="AZ121" s="183"/>
      <c r="BA121" s="183"/>
      <c r="BB121" s="183"/>
      <c r="BC121" s="183"/>
      <c r="BD121" s="183"/>
      <c r="BE121" s="183"/>
      <c r="BF121" s="183"/>
      <c r="BG121" s="183"/>
      <c r="BH121" s="183"/>
      <c r="BI121" s="183"/>
      <c r="BJ121" s="183"/>
    </row>
    <row r="122" spans="1:62" s="184" customFormat="1" ht="21" customHeight="1">
      <c r="A122" s="134" t="s">
        <v>241</v>
      </c>
      <c r="B122" s="88"/>
      <c r="C122" s="94" t="s">
        <v>29</v>
      </c>
      <c r="D122" s="91" t="s">
        <v>68</v>
      </c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2" t="s">
        <v>322</v>
      </c>
      <c r="V122" s="95">
        <f>SUM(V123,V125:V134)</f>
        <v>994004</v>
      </c>
      <c r="W122" s="95">
        <f>SUM(W123,W125:W134)</f>
        <v>0</v>
      </c>
      <c r="X122" s="95">
        <f>SUM(X123,X125:X134)</f>
        <v>1132288</v>
      </c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82"/>
      <c r="AS122" s="183"/>
      <c r="AT122" s="183"/>
      <c r="AU122" s="183"/>
      <c r="AV122" s="183"/>
      <c r="AW122" s="183"/>
      <c r="AX122" s="183"/>
      <c r="AY122" s="183"/>
      <c r="AZ122" s="183"/>
      <c r="BA122" s="183"/>
      <c r="BB122" s="183"/>
      <c r="BC122" s="183"/>
      <c r="BD122" s="183"/>
      <c r="BE122" s="183"/>
      <c r="BF122" s="183"/>
      <c r="BG122" s="183"/>
      <c r="BH122" s="183"/>
      <c r="BI122" s="183"/>
      <c r="BJ122" s="183"/>
    </row>
    <row r="123" spans="1:62" s="184" customFormat="1" ht="21" customHeight="1">
      <c r="A123" s="133" t="s">
        <v>242</v>
      </c>
      <c r="B123" s="88"/>
      <c r="C123" s="96" t="s">
        <v>56</v>
      </c>
      <c r="D123" s="97" t="s">
        <v>72</v>
      </c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6"/>
      <c r="V123" s="40"/>
      <c r="W123" s="40"/>
      <c r="X123" s="4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82"/>
      <c r="AS123" s="183"/>
      <c r="AT123" s="183"/>
      <c r="AU123" s="183"/>
      <c r="AV123" s="183"/>
      <c r="AW123" s="183"/>
      <c r="AX123" s="183"/>
      <c r="AY123" s="183"/>
      <c r="AZ123" s="183"/>
      <c r="BA123" s="183"/>
      <c r="BB123" s="183"/>
      <c r="BC123" s="183"/>
      <c r="BD123" s="183"/>
      <c r="BE123" s="183"/>
      <c r="BF123" s="183"/>
      <c r="BG123" s="183"/>
      <c r="BH123" s="183"/>
      <c r="BI123" s="183"/>
      <c r="BJ123" s="183"/>
    </row>
    <row r="124" spans="1:62" s="184" customFormat="1" ht="21" customHeight="1">
      <c r="A124" s="134" t="s">
        <v>253</v>
      </c>
      <c r="B124" s="88"/>
      <c r="C124" s="91"/>
      <c r="D124" s="97"/>
      <c r="E124" s="97" t="s">
        <v>309</v>
      </c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6"/>
      <c r="V124" s="40"/>
      <c r="W124" s="40"/>
      <c r="X124" s="4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82"/>
      <c r="AS124" s="183"/>
      <c r="AT124" s="183"/>
      <c r="AU124" s="183"/>
      <c r="AV124" s="183"/>
      <c r="AW124" s="183"/>
      <c r="AX124" s="183"/>
      <c r="AY124" s="183"/>
      <c r="AZ124" s="183"/>
      <c r="BA124" s="183"/>
      <c r="BB124" s="183"/>
      <c r="BC124" s="183"/>
      <c r="BD124" s="183"/>
      <c r="BE124" s="183"/>
      <c r="BF124" s="183"/>
      <c r="BG124" s="183"/>
      <c r="BH124" s="183"/>
      <c r="BI124" s="183"/>
      <c r="BJ124" s="183"/>
    </row>
    <row r="125" spans="1:62" s="184" customFormat="1" ht="21" customHeight="1">
      <c r="A125" s="134" t="s">
        <v>284</v>
      </c>
      <c r="B125" s="88"/>
      <c r="C125" s="96" t="s">
        <v>57</v>
      </c>
      <c r="D125" s="97" t="s">
        <v>71</v>
      </c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6"/>
      <c r="V125" s="40"/>
      <c r="W125" s="40"/>
      <c r="X125" s="4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83"/>
      <c r="AT125" s="183"/>
      <c r="AU125" s="183"/>
      <c r="AV125" s="183"/>
      <c r="AW125" s="183"/>
      <c r="AX125" s="183"/>
      <c r="AY125" s="183"/>
      <c r="AZ125" s="183"/>
      <c r="BA125" s="183"/>
      <c r="BB125" s="183"/>
      <c r="BC125" s="183"/>
      <c r="BD125" s="183"/>
      <c r="BE125" s="183"/>
      <c r="BF125" s="183"/>
      <c r="BG125" s="183"/>
      <c r="BH125" s="183"/>
      <c r="BI125" s="183"/>
      <c r="BJ125" s="183"/>
    </row>
    <row r="126" spans="1:62" s="184" customFormat="1" ht="21" customHeight="1">
      <c r="A126" s="133" t="s">
        <v>285</v>
      </c>
      <c r="B126" s="88"/>
      <c r="C126" s="96" t="s">
        <v>59</v>
      </c>
      <c r="D126" s="97" t="s">
        <v>210</v>
      </c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6"/>
      <c r="V126" s="40">
        <v>993</v>
      </c>
      <c r="W126" s="40"/>
      <c r="X126" s="40">
        <v>946</v>
      </c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83"/>
      <c r="AT126" s="183"/>
      <c r="AU126" s="183"/>
      <c r="AV126" s="183"/>
      <c r="AW126" s="183"/>
      <c r="AX126" s="183"/>
      <c r="AY126" s="183"/>
      <c r="AZ126" s="183"/>
      <c r="BA126" s="183"/>
      <c r="BB126" s="183"/>
      <c r="BC126" s="183"/>
      <c r="BD126" s="183"/>
      <c r="BE126" s="183"/>
      <c r="BF126" s="183"/>
      <c r="BG126" s="183"/>
      <c r="BH126" s="183"/>
      <c r="BI126" s="183"/>
      <c r="BJ126" s="183"/>
    </row>
    <row r="127" spans="1:62" s="184" customFormat="1" ht="21" customHeight="1">
      <c r="A127" s="134" t="s">
        <v>286</v>
      </c>
      <c r="B127" s="88"/>
      <c r="C127" s="96" t="s">
        <v>262</v>
      </c>
      <c r="D127" s="97" t="s">
        <v>69</v>
      </c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6"/>
      <c r="V127" s="40">
        <v>263990</v>
      </c>
      <c r="W127" s="40"/>
      <c r="X127" s="40">
        <v>346598</v>
      </c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83"/>
      <c r="AT127" s="183"/>
      <c r="AU127" s="183"/>
      <c r="AV127" s="183"/>
      <c r="AW127" s="183"/>
      <c r="AX127" s="183"/>
      <c r="AY127" s="183"/>
      <c r="AZ127" s="183"/>
      <c r="BA127" s="183"/>
      <c r="BB127" s="183"/>
      <c r="BC127" s="183"/>
      <c r="BD127" s="183"/>
      <c r="BE127" s="183"/>
      <c r="BF127" s="183"/>
      <c r="BG127" s="183"/>
      <c r="BH127" s="183"/>
      <c r="BI127" s="183"/>
      <c r="BJ127" s="183"/>
    </row>
    <row r="128" spans="1:62" s="184" customFormat="1" ht="21" customHeight="1">
      <c r="A128" s="134" t="s">
        <v>287</v>
      </c>
      <c r="B128" s="88"/>
      <c r="C128" s="96" t="s">
        <v>263</v>
      </c>
      <c r="D128" s="97" t="s">
        <v>70</v>
      </c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6"/>
      <c r="V128" s="40"/>
      <c r="W128" s="40"/>
      <c r="X128" s="4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83"/>
      <c r="AT128" s="183"/>
      <c r="AU128" s="183"/>
      <c r="AV128" s="183"/>
      <c r="AW128" s="183"/>
      <c r="AX128" s="183"/>
      <c r="AY128" s="183"/>
      <c r="AZ128" s="183"/>
      <c r="BA128" s="183"/>
      <c r="BB128" s="183"/>
      <c r="BC128" s="183"/>
      <c r="BD128" s="183"/>
      <c r="BE128" s="183"/>
      <c r="BF128" s="183"/>
      <c r="BG128" s="183"/>
      <c r="BH128" s="183"/>
      <c r="BI128" s="183"/>
      <c r="BJ128" s="183"/>
    </row>
    <row r="129" spans="1:62" s="184" customFormat="1" ht="21" customHeight="1">
      <c r="A129" s="133" t="s">
        <v>288</v>
      </c>
      <c r="B129" s="88"/>
      <c r="C129" s="96" t="s">
        <v>264</v>
      </c>
      <c r="D129" s="97" t="s">
        <v>211</v>
      </c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6"/>
      <c r="V129" s="40">
        <v>103095</v>
      </c>
      <c r="W129" s="40"/>
      <c r="X129" s="40">
        <v>117977</v>
      </c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83"/>
      <c r="AT129" s="183"/>
      <c r="AU129" s="183"/>
      <c r="AV129" s="183"/>
      <c r="AW129" s="183"/>
      <c r="AX129" s="183"/>
      <c r="AY129" s="183"/>
      <c r="AZ129" s="183"/>
      <c r="BA129" s="183"/>
      <c r="BB129" s="183"/>
      <c r="BC129" s="183"/>
      <c r="BD129" s="183"/>
      <c r="BE129" s="183"/>
      <c r="BF129" s="183"/>
      <c r="BG129" s="183"/>
      <c r="BH129" s="183"/>
      <c r="BI129" s="183"/>
      <c r="BJ129" s="183"/>
    </row>
    <row r="130" spans="1:62" s="184" customFormat="1" ht="21" customHeight="1">
      <c r="A130" s="134" t="s">
        <v>289</v>
      </c>
      <c r="B130" s="88"/>
      <c r="C130" s="96" t="s">
        <v>265</v>
      </c>
      <c r="D130" s="97" t="s">
        <v>355</v>
      </c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6"/>
      <c r="V130" s="40">
        <v>34502</v>
      </c>
      <c r="W130" s="40"/>
      <c r="X130" s="40">
        <v>39444</v>
      </c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83"/>
      <c r="AT130" s="183"/>
      <c r="AU130" s="183"/>
      <c r="AV130" s="183"/>
      <c r="AW130" s="183"/>
      <c r="AX130" s="183"/>
      <c r="AY130" s="183"/>
      <c r="AZ130" s="183"/>
      <c r="BA130" s="183"/>
      <c r="BB130" s="183"/>
      <c r="BC130" s="183"/>
      <c r="BD130" s="183"/>
      <c r="BE130" s="183"/>
      <c r="BF130" s="183"/>
      <c r="BG130" s="183"/>
      <c r="BH130" s="183"/>
      <c r="BI130" s="183"/>
      <c r="BJ130" s="183"/>
    </row>
    <row r="131" spans="1:62" s="184" customFormat="1" ht="21" customHeight="1">
      <c r="A131" s="134" t="s">
        <v>290</v>
      </c>
      <c r="B131" s="98"/>
      <c r="C131" s="96" t="s">
        <v>268</v>
      </c>
      <c r="D131" s="99" t="s">
        <v>299</v>
      </c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100"/>
      <c r="V131" s="41"/>
      <c r="W131" s="41"/>
      <c r="X131" s="41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83"/>
      <c r="AT131" s="183"/>
      <c r="AU131" s="183"/>
      <c r="AV131" s="183"/>
      <c r="AW131" s="183"/>
      <c r="AX131" s="183"/>
      <c r="AY131" s="183"/>
      <c r="AZ131" s="183"/>
      <c r="BA131" s="183"/>
      <c r="BB131" s="183"/>
      <c r="BC131" s="183"/>
      <c r="BD131" s="183"/>
      <c r="BE131" s="183"/>
      <c r="BF131" s="183"/>
      <c r="BG131" s="183"/>
      <c r="BH131" s="183"/>
      <c r="BI131" s="183"/>
      <c r="BJ131" s="183"/>
    </row>
    <row r="132" spans="1:62" s="184" customFormat="1" ht="21" customHeight="1">
      <c r="A132" s="133" t="s">
        <v>291</v>
      </c>
      <c r="B132" s="101"/>
      <c r="C132" s="96" t="s">
        <v>269</v>
      </c>
      <c r="D132" s="107" t="s">
        <v>73</v>
      </c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37"/>
      <c r="V132" s="166">
        <v>591424</v>
      </c>
      <c r="W132" s="165"/>
      <c r="X132" s="166">
        <v>627323</v>
      </c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83"/>
      <c r="AT132" s="183"/>
      <c r="AU132" s="183"/>
      <c r="AV132" s="183"/>
      <c r="AW132" s="183"/>
      <c r="AX132" s="183"/>
      <c r="AY132" s="183"/>
      <c r="AZ132" s="183"/>
      <c r="BA132" s="183"/>
      <c r="BB132" s="183"/>
      <c r="BC132" s="183"/>
      <c r="BD132" s="183"/>
      <c r="BE132" s="183"/>
      <c r="BF132" s="183"/>
      <c r="BG132" s="183"/>
      <c r="BH132" s="183"/>
      <c r="BI132" s="183"/>
      <c r="BJ132" s="183"/>
    </row>
    <row r="133" spans="1:62" s="184" customFormat="1" ht="21" customHeight="1">
      <c r="A133" s="134" t="s">
        <v>310</v>
      </c>
      <c r="B133" s="101"/>
      <c r="C133" s="175" t="s">
        <v>97</v>
      </c>
      <c r="D133" s="107" t="s">
        <v>282</v>
      </c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64"/>
      <c r="V133" s="43"/>
      <c r="W133" s="43"/>
      <c r="X133" s="43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83"/>
      <c r="AT133" s="183"/>
      <c r="AU133" s="183"/>
      <c r="AV133" s="183"/>
      <c r="AW133" s="183"/>
      <c r="AX133" s="183"/>
      <c r="AY133" s="183"/>
      <c r="AZ133" s="183"/>
      <c r="BA133" s="183"/>
      <c r="BB133" s="183"/>
      <c r="BC133" s="183"/>
      <c r="BD133" s="183"/>
      <c r="BE133" s="183"/>
      <c r="BF133" s="183"/>
      <c r="BG133" s="183"/>
      <c r="BH133" s="183"/>
      <c r="BI133" s="183"/>
      <c r="BJ133" s="183"/>
    </row>
    <row r="134" spans="1:62" s="184" customFormat="1" ht="21" customHeight="1">
      <c r="A134" s="134" t="s">
        <v>311</v>
      </c>
      <c r="B134" s="101"/>
      <c r="C134" s="96" t="s">
        <v>99</v>
      </c>
      <c r="D134" s="107" t="s">
        <v>283</v>
      </c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64"/>
      <c r="V134" s="43"/>
      <c r="W134" s="43"/>
      <c r="X134" s="43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83"/>
      <c r="AT134" s="183"/>
      <c r="AU134" s="183"/>
      <c r="AV134" s="183"/>
      <c r="AW134" s="183"/>
      <c r="AX134" s="183"/>
      <c r="AY134" s="183"/>
      <c r="AZ134" s="183"/>
      <c r="BA134" s="183"/>
      <c r="BB134" s="183"/>
      <c r="BC134" s="183"/>
      <c r="BD134" s="183"/>
      <c r="BE134" s="183"/>
      <c r="BF134" s="183"/>
      <c r="BG134" s="183"/>
      <c r="BH134" s="183"/>
      <c r="BI134" s="183"/>
      <c r="BJ134" s="183"/>
    </row>
    <row r="135" spans="1:62" s="184" customFormat="1" ht="21" customHeight="1">
      <c r="A135" s="133" t="s">
        <v>312</v>
      </c>
      <c r="B135" s="98"/>
      <c r="C135" s="167" t="s">
        <v>188</v>
      </c>
      <c r="D135" s="114" t="s">
        <v>74</v>
      </c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68" t="s">
        <v>323</v>
      </c>
      <c r="V135" s="169">
        <f>SUM(V136:V138)</f>
        <v>1264904</v>
      </c>
      <c r="W135" s="169">
        <f>SUM(W136:W138)</f>
        <v>0</v>
      </c>
      <c r="X135" s="169">
        <f>SUM(X136:X138)</f>
        <v>1279609</v>
      </c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83"/>
      <c r="AT135" s="183"/>
      <c r="AU135" s="183"/>
      <c r="AV135" s="183"/>
      <c r="AW135" s="183"/>
      <c r="AX135" s="183"/>
      <c r="AY135" s="183"/>
      <c r="AZ135" s="183"/>
      <c r="BA135" s="183"/>
      <c r="BB135" s="183"/>
      <c r="BC135" s="183"/>
      <c r="BD135" s="183"/>
      <c r="BE135" s="183"/>
      <c r="BF135" s="183"/>
      <c r="BG135" s="183"/>
      <c r="BH135" s="183"/>
      <c r="BI135" s="183"/>
      <c r="BJ135" s="183"/>
    </row>
    <row r="136" spans="1:62" s="184" customFormat="1" ht="21" customHeight="1">
      <c r="A136" s="134" t="s">
        <v>313</v>
      </c>
      <c r="B136" s="101"/>
      <c r="C136" s="96" t="s">
        <v>56</v>
      </c>
      <c r="D136" s="107" t="s">
        <v>219</v>
      </c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37"/>
      <c r="V136" s="43">
        <v>2132</v>
      </c>
      <c r="W136" s="43"/>
      <c r="X136" s="43">
        <v>2568</v>
      </c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83"/>
      <c r="AT136" s="183"/>
      <c r="AU136" s="183"/>
      <c r="AV136" s="183"/>
      <c r="AW136" s="183"/>
      <c r="AX136" s="183"/>
      <c r="AY136" s="183"/>
      <c r="AZ136" s="183"/>
      <c r="BA136" s="183"/>
      <c r="BB136" s="183"/>
      <c r="BC136" s="183"/>
      <c r="BD136" s="183"/>
      <c r="BE136" s="183"/>
      <c r="BF136" s="183"/>
      <c r="BG136" s="183"/>
      <c r="BH136" s="183"/>
      <c r="BI136" s="183"/>
      <c r="BJ136" s="183"/>
    </row>
    <row r="137" spans="1:62" s="184" customFormat="1" ht="21" customHeight="1">
      <c r="A137" s="134" t="s">
        <v>314</v>
      </c>
      <c r="B137" s="101"/>
      <c r="C137" s="96" t="s">
        <v>57</v>
      </c>
      <c r="D137" s="107" t="s">
        <v>220</v>
      </c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37"/>
      <c r="V137" s="43">
        <v>104604</v>
      </c>
      <c r="W137" s="43"/>
      <c r="X137" s="43">
        <v>156503</v>
      </c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83"/>
      <c r="AT137" s="183"/>
      <c r="AU137" s="183"/>
      <c r="AV137" s="183"/>
      <c r="AW137" s="183"/>
      <c r="AX137" s="183"/>
      <c r="AY137" s="183"/>
      <c r="AZ137" s="183"/>
      <c r="BA137" s="183"/>
      <c r="BB137" s="183"/>
      <c r="BC137" s="183"/>
      <c r="BD137" s="183"/>
      <c r="BE137" s="183"/>
      <c r="BF137" s="183"/>
      <c r="BG137" s="183"/>
      <c r="BH137" s="183"/>
      <c r="BI137" s="183"/>
      <c r="BJ137" s="183"/>
    </row>
    <row r="138" spans="1:62" s="184" customFormat="1" ht="21" customHeight="1">
      <c r="A138" s="133" t="s">
        <v>315</v>
      </c>
      <c r="B138" s="101"/>
      <c r="C138" s="96" t="s">
        <v>59</v>
      </c>
      <c r="D138" s="107" t="s">
        <v>221</v>
      </c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37"/>
      <c r="V138" s="43">
        <v>1158168</v>
      </c>
      <c r="W138" s="43"/>
      <c r="X138" s="43">
        <v>1120538</v>
      </c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83"/>
      <c r="AT138" s="183"/>
      <c r="AU138" s="183"/>
      <c r="AV138" s="183"/>
      <c r="AW138" s="183"/>
      <c r="AX138" s="183"/>
      <c r="AY138" s="183"/>
      <c r="AZ138" s="183"/>
      <c r="BA138" s="183"/>
      <c r="BB138" s="183"/>
      <c r="BC138" s="183"/>
      <c r="BD138" s="183"/>
      <c r="BE138" s="183"/>
      <c r="BF138" s="183"/>
      <c r="BG138" s="183"/>
      <c r="BH138" s="183"/>
      <c r="BI138" s="183"/>
      <c r="BJ138" s="183"/>
    </row>
    <row r="139" spans="1:62" s="189" customFormat="1" ht="21" customHeight="1">
      <c r="A139" s="134" t="s">
        <v>316</v>
      </c>
      <c r="B139" s="138"/>
      <c r="C139" s="38" t="s">
        <v>75</v>
      </c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40" t="s">
        <v>324</v>
      </c>
      <c r="V139" s="141">
        <f>V91+V102+V106+V135</f>
        <v>29986251</v>
      </c>
      <c r="W139" s="141">
        <f>W91+W102+W106+W135</f>
        <v>0</v>
      </c>
      <c r="X139" s="141">
        <f>X91+X102+X106+X135</f>
        <v>30573375</v>
      </c>
      <c r="Y139" s="186"/>
      <c r="Z139" s="186"/>
      <c r="AA139" s="186"/>
      <c r="AB139" s="186"/>
      <c r="AC139" s="186"/>
      <c r="AD139" s="186"/>
      <c r="AE139" s="186"/>
      <c r="AF139" s="186"/>
      <c r="AG139" s="186"/>
      <c r="AH139" s="186"/>
      <c r="AI139" s="186"/>
      <c r="AJ139" s="186"/>
      <c r="AK139" s="186"/>
      <c r="AL139" s="186"/>
      <c r="AM139" s="186"/>
      <c r="AN139" s="186"/>
      <c r="AO139" s="186"/>
      <c r="AP139" s="186"/>
      <c r="AQ139" s="186"/>
      <c r="AR139" s="187"/>
      <c r="AS139" s="188"/>
      <c r="AT139" s="188"/>
      <c r="AU139" s="188"/>
      <c r="AV139" s="188"/>
      <c r="AW139" s="188"/>
      <c r="AX139" s="188"/>
      <c r="AY139" s="188"/>
      <c r="AZ139" s="188"/>
      <c r="BA139" s="188"/>
      <c r="BB139" s="188"/>
      <c r="BC139" s="188"/>
      <c r="BD139" s="188"/>
      <c r="BE139" s="188"/>
      <c r="BF139" s="188"/>
      <c r="BG139" s="188"/>
      <c r="BH139" s="188"/>
      <c r="BI139" s="188"/>
      <c r="BJ139" s="188"/>
    </row>
    <row r="140" spans="1:44" ht="20.25" customHeight="1">
      <c r="A140" s="142"/>
      <c r="B140" s="7"/>
      <c r="C140" s="8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9"/>
      <c r="V140" s="11"/>
      <c r="W140" s="11"/>
      <c r="X140" s="11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</row>
    <row r="141" spans="1:44" ht="20.25" customHeight="1">
      <c r="A141" s="142"/>
      <c r="B141" s="7"/>
      <c r="C141" s="8" t="str">
        <f>Címlap!C$44</f>
        <v>Debrecen, 2018. április 13.</v>
      </c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9"/>
      <c r="V141" s="11"/>
      <c r="W141" s="11"/>
      <c r="X141" s="11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</row>
    <row r="142" spans="1:44" ht="20.25" customHeight="1">
      <c r="A142" s="142"/>
      <c r="B142" s="7"/>
      <c r="C142" s="8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9"/>
      <c r="V142" s="11"/>
      <c r="W142" s="11"/>
      <c r="X142" s="11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</row>
    <row r="143" spans="1:44" ht="20.25" customHeight="1">
      <c r="A143" s="143"/>
      <c r="B143" s="7"/>
      <c r="C143" s="144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9"/>
      <c r="V143" s="67"/>
      <c r="W143" s="67"/>
      <c r="X143" s="6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</row>
    <row r="144" spans="1:44" ht="20.25" customHeight="1">
      <c r="A144" s="117"/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9"/>
      <c r="O144" s="119"/>
      <c r="P144" s="118"/>
      <c r="Q144" s="118"/>
      <c r="R144" s="118"/>
      <c r="S144" s="118"/>
      <c r="T144" s="118"/>
      <c r="U144" s="119"/>
      <c r="V144" s="120" t="s">
        <v>76</v>
      </c>
      <c r="W144" s="121"/>
      <c r="X144" s="121"/>
      <c r="Y144" s="190"/>
      <c r="Z144" s="190"/>
      <c r="AA144" s="190"/>
      <c r="AB144" s="190"/>
      <c r="AC144" s="190"/>
      <c r="AD144" s="190"/>
      <c r="AE144" s="190"/>
      <c r="AF144" s="190"/>
      <c r="AG144" s="190"/>
      <c r="AH144" s="190"/>
      <c r="AI144" s="190"/>
      <c r="AJ144" s="190"/>
      <c r="AK144" s="190"/>
      <c r="AL144" s="190"/>
      <c r="AM144" s="190"/>
      <c r="AN144" s="190"/>
      <c r="AO144" s="190"/>
      <c r="AP144" s="190"/>
      <c r="AQ144" s="190"/>
      <c r="AR144" s="190"/>
    </row>
    <row r="145" spans="1:44" ht="20.25" customHeight="1">
      <c r="A145" s="122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123"/>
      <c r="O145" s="123"/>
      <c r="P145" s="5"/>
      <c r="Q145" s="5"/>
      <c r="R145" s="5"/>
      <c r="S145" s="5"/>
      <c r="T145" s="5"/>
      <c r="U145" s="123"/>
      <c r="V145" s="124" t="s">
        <v>77</v>
      </c>
      <c r="W145" s="125"/>
      <c r="X145" s="125"/>
      <c r="Y145" s="191"/>
      <c r="Z145" s="191"/>
      <c r="AA145" s="191"/>
      <c r="AB145" s="191"/>
      <c r="AC145" s="191"/>
      <c r="AD145" s="191"/>
      <c r="AE145" s="191"/>
      <c r="AF145" s="191"/>
      <c r="AG145" s="191"/>
      <c r="AH145" s="191"/>
      <c r="AI145" s="191"/>
      <c r="AJ145" s="191"/>
      <c r="AK145" s="191"/>
      <c r="AL145" s="191"/>
      <c r="AM145" s="191"/>
      <c r="AN145" s="191"/>
      <c r="AO145" s="191"/>
      <c r="AP145" s="191"/>
      <c r="AQ145" s="191"/>
      <c r="AR145" s="191"/>
    </row>
    <row r="146" spans="1:44" ht="19.5" customHeight="1">
      <c r="A146" s="145"/>
      <c r="B146" s="46">
        <f>Címlap!A$1</f>
        <v>2</v>
      </c>
      <c r="C146" s="46">
        <f>Címlap!B$1</f>
        <v>3</v>
      </c>
      <c r="D146" s="46">
        <f>Címlap!C$1</f>
        <v>4</v>
      </c>
      <c r="E146" s="46">
        <f>Címlap!D$1</f>
        <v>5</v>
      </c>
      <c r="F146" s="46">
        <f>Címlap!E$1</f>
        <v>8</v>
      </c>
      <c r="G146" s="46">
        <f>Címlap!F$1</f>
        <v>2</v>
      </c>
      <c r="H146" s="46">
        <f>Címlap!G$1</f>
        <v>0</v>
      </c>
      <c r="I146" s="162">
        <f>Címlap!H$1</f>
        <v>8</v>
      </c>
      <c r="J146" s="176" t="s">
        <v>181</v>
      </c>
      <c r="K146" s="161">
        <f>Címlap!J$1</f>
        <v>3</v>
      </c>
      <c r="L146" s="46">
        <f>Címlap!K$1</f>
        <v>6</v>
      </c>
      <c r="M146" s="46">
        <f>Címlap!L$1</f>
        <v>0</v>
      </c>
      <c r="N146" s="46">
        <f>Címlap!M$1</f>
        <v>0</v>
      </c>
      <c r="O146" s="176" t="s">
        <v>181</v>
      </c>
      <c r="P146" s="46">
        <f>Címlap!O$1</f>
        <v>1</v>
      </c>
      <c r="Q146" s="46">
        <f>Címlap!P$1</f>
        <v>1</v>
      </c>
      <c r="R146" s="46">
        <f>Címlap!Q$1</f>
        <v>4</v>
      </c>
      <c r="S146" s="176" t="s">
        <v>181</v>
      </c>
      <c r="T146" s="46">
        <f>Címlap!S$1</f>
        <v>0</v>
      </c>
      <c r="U146" s="46">
        <f>Címlap!T$1</f>
        <v>9</v>
      </c>
      <c r="V146" s="12"/>
      <c r="W146" s="12"/>
      <c r="X146" s="45" t="str">
        <f>+Címlap!Y$1</f>
        <v>Az üzleti év mérlegfordulónapja: 2017.12.31.</v>
      </c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</row>
    <row r="147" spans="1:44" ht="19.5" customHeight="1">
      <c r="A147" s="145"/>
      <c r="B147" s="57" t="s">
        <v>0</v>
      </c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13"/>
      <c r="W147" s="13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</row>
    <row r="148" spans="1:44" ht="19.5" customHeight="1">
      <c r="A148" s="145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14"/>
      <c r="W148" s="14"/>
      <c r="X148" s="14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</row>
    <row r="149" spans="1:44" ht="19.5" customHeight="1">
      <c r="A149" s="145"/>
      <c r="B149" s="46">
        <f>Címlap!A$5</f>
        <v>0</v>
      </c>
      <c r="C149" s="46">
        <f>Címlap!B$5</f>
        <v>9</v>
      </c>
      <c r="D149" s="46" t="str">
        <f>Címlap!C$5</f>
        <v>-</v>
      </c>
      <c r="E149" s="46">
        <f>Címlap!D$5</f>
        <v>1</v>
      </c>
      <c r="F149" s="46">
        <f>Címlap!E$5</f>
        <v>0</v>
      </c>
      <c r="G149" s="46" t="str">
        <f>Címlap!F$5</f>
        <v>-</v>
      </c>
      <c r="H149" s="46">
        <f>Címlap!G$5</f>
        <v>0</v>
      </c>
      <c r="I149" s="46">
        <f>Címlap!H$5</f>
        <v>0</v>
      </c>
      <c r="J149" s="46">
        <f>Címlap!I$5</f>
        <v>0</v>
      </c>
      <c r="K149" s="46">
        <f>Címlap!J$5</f>
        <v>4</v>
      </c>
      <c r="L149" s="46">
        <f>Címlap!K$5</f>
        <v>7</v>
      </c>
      <c r="M149" s="46">
        <f>Címlap!L$5</f>
        <v>9</v>
      </c>
      <c r="N149" s="27"/>
      <c r="O149" s="27"/>
      <c r="P149" s="27"/>
      <c r="Q149" s="58"/>
      <c r="R149" s="58"/>
      <c r="S149" s="58"/>
      <c r="T149" s="58"/>
      <c r="U149" s="59"/>
      <c r="V149" s="14"/>
      <c r="W149" s="14"/>
      <c r="X149" s="14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</row>
    <row r="150" spans="1:44" ht="19.5" customHeight="1">
      <c r="A150" s="2"/>
      <c r="B150" s="57" t="s">
        <v>1</v>
      </c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27"/>
      <c r="O150" s="27"/>
      <c r="P150" s="27"/>
      <c r="Q150" s="27"/>
      <c r="R150" s="58"/>
      <c r="S150" s="58"/>
      <c r="T150" s="58"/>
      <c r="U150" s="59"/>
      <c r="V150" s="14"/>
      <c r="W150" s="14"/>
      <c r="X150" s="14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</row>
    <row r="151" spans="1:44" ht="19.5" customHeight="1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62"/>
      <c r="V151" s="14"/>
      <c r="W151" s="14"/>
      <c r="X151" s="14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</row>
    <row r="152" spans="1:44" ht="19.5" customHeight="1">
      <c r="A152" s="2"/>
      <c r="B152" s="216" t="str">
        <f>Címlap!O$13</f>
        <v>Debreceni Vízmű Zrt.</v>
      </c>
      <c r="C152" s="217"/>
      <c r="D152" s="217"/>
      <c r="E152" s="217"/>
      <c r="F152" s="217"/>
      <c r="G152" s="217"/>
      <c r="H152" s="217"/>
      <c r="I152" s="217"/>
      <c r="J152" s="217"/>
      <c r="K152" s="217"/>
      <c r="L152" s="217"/>
      <c r="M152" s="217"/>
      <c r="N152" s="163"/>
      <c r="O152" s="163"/>
      <c r="P152" s="3"/>
      <c r="Q152" s="3"/>
      <c r="R152" s="3"/>
      <c r="S152" s="3"/>
      <c r="T152" s="3"/>
      <c r="U152" s="62"/>
      <c r="V152" s="14"/>
      <c r="W152" s="14"/>
      <c r="X152" s="14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</row>
    <row r="153" spans="1:44" ht="19.5" customHeight="1">
      <c r="A153" s="2"/>
      <c r="B153" s="220" t="s">
        <v>363</v>
      </c>
      <c r="C153" s="221"/>
      <c r="D153" s="221"/>
      <c r="E153" s="221"/>
      <c r="F153" s="221"/>
      <c r="G153" s="221"/>
      <c r="H153" s="221"/>
      <c r="I153" s="221"/>
      <c r="J153" s="221"/>
      <c r="K153" s="221"/>
      <c r="L153" s="221"/>
      <c r="M153" s="221"/>
      <c r="N153" s="3"/>
      <c r="O153" s="3"/>
      <c r="P153" s="3"/>
      <c r="Q153" s="3"/>
      <c r="R153" s="3"/>
      <c r="S153" s="3"/>
      <c r="T153" s="3"/>
      <c r="U153" s="3"/>
      <c r="V153" s="14"/>
      <c r="W153" s="14"/>
      <c r="X153" s="14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</row>
    <row r="154" spans="1:44" ht="19.5" customHeight="1">
      <c r="A154" s="4"/>
      <c r="B154" s="214" t="s">
        <v>364</v>
      </c>
      <c r="C154" s="215"/>
      <c r="D154" s="215"/>
      <c r="E154" s="215"/>
      <c r="F154" s="215"/>
      <c r="G154" s="215"/>
      <c r="H154" s="215"/>
      <c r="I154" s="215"/>
      <c r="J154" s="215"/>
      <c r="K154" s="215"/>
      <c r="L154" s="215"/>
      <c r="M154" s="215"/>
      <c r="N154" s="5"/>
      <c r="O154" s="5"/>
      <c r="P154" s="5"/>
      <c r="Q154" s="5"/>
      <c r="R154" s="5"/>
      <c r="S154" s="5"/>
      <c r="T154" s="5"/>
      <c r="U154" s="5"/>
      <c r="V154" s="15"/>
      <c r="W154" s="15"/>
      <c r="X154" s="15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</row>
    <row r="155" spans="1:62" s="177" customFormat="1" ht="19.5" customHeight="1">
      <c r="A155" s="26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8"/>
      <c r="W155" s="28"/>
      <c r="X155" s="146" t="s">
        <v>3</v>
      </c>
      <c r="Y155" s="178"/>
      <c r="Z155" s="178"/>
      <c r="AA155" s="178"/>
      <c r="AB155" s="178"/>
      <c r="AC155" s="178"/>
      <c r="AD155" s="178"/>
      <c r="AE155" s="178"/>
      <c r="AF155" s="178"/>
      <c r="AG155" s="178"/>
      <c r="AH155" s="178"/>
      <c r="AI155" s="178"/>
      <c r="AJ155" s="178"/>
      <c r="AK155" s="178"/>
      <c r="AL155" s="178"/>
      <c r="AM155" s="178"/>
      <c r="AN155" s="178"/>
      <c r="AO155" s="178"/>
      <c r="AP155" s="178"/>
      <c r="AQ155" s="178"/>
      <c r="AR155" s="178"/>
      <c r="AS155" s="179"/>
      <c r="AT155" s="179"/>
      <c r="AU155" s="179"/>
      <c r="AV155" s="179"/>
      <c r="AW155" s="179"/>
      <c r="AX155" s="179"/>
      <c r="AY155" s="179"/>
      <c r="AZ155" s="179"/>
      <c r="BA155" s="179"/>
      <c r="BB155" s="179"/>
      <c r="BC155" s="179"/>
      <c r="BD155" s="179"/>
      <c r="BE155" s="179"/>
      <c r="BF155" s="179"/>
      <c r="BG155" s="179"/>
      <c r="BH155" s="179"/>
      <c r="BI155" s="179"/>
      <c r="BJ155" s="179"/>
    </row>
    <row r="156" spans="1:62" s="177" customFormat="1" ht="16.5" customHeight="1">
      <c r="A156" s="147" t="s">
        <v>78</v>
      </c>
      <c r="B156" s="71" t="s">
        <v>5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4" t="s">
        <v>126</v>
      </c>
      <c r="W156" s="74" t="s">
        <v>6</v>
      </c>
      <c r="X156" s="75" t="s">
        <v>127</v>
      </c>
      <c r="Y156" s="192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  <c r="AK156" s="192"/>
      <c r="AL156" s="192"/>
      <c r="AM156" s="192"/>
      <c r="AN156" s="192"/>
      <c r="AO156" s="192"/>
      <c r="AP156" s="192"/>
      <c r="AQ156" s="192"/>
      <c r="AR156" s="193"/>
      <c r="AS156" s="179"/>
      <c r="AT156" s="179"/>
      <c r="AU156" s="179"/>
      <c r="AV156" s="179"/>
      <c r="AW156" s="179"/>
      <c r="AX156" s="179"/>
      <c r="AY156" s="179"/>
      <c r="AZ156" s="179"/>
      <c r="BA156" s="179"/>
      <c r="BB156" s="179"/>
      <c r="BC156" s="179"/>
      <c r="BD156" s="179"/>
      <c r="BE156" s="179"/>
      <c r="BF156" s="179"/>
      <c r="BG156" s="179"/>
      <c r="BH156" s="179"/>
      <c r="BI156" s="179"/>
      <c r="BJ156" s="179"/>
    </row>
    <row r="157" spans="1:62" s="177" customFormat="1" ht="15.75" customHeight="1">
      <c r="A157" s="148" t="s">
        <v>7</v>
      </c>
      <c r="B157" s="129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1"/>
      <c r="V157" s="171" t="s">
        <v>300</v>
      </c>
      <c r="W157" s="132" t="s">
        <v>8</v>
      </c>
      <c r="X157" s="171" t="s">
        <v>361</v>
      </c>
      <c r="Y157" s="193"/>
      <c r="Z157" s="193"/>
      <c r="AA157" s="193"/>
      <c r="AB157" s="193"/>
      <c r="AC157" s="193"/>
      <c r="AD157" s="193"/>
      <c r="AE157" s="193"/>
      <c r="AF157" s="193"/>
      <c r="AG157" s="193"/>
      <c r="AH157" s="193"/>
      <c r="AI157" s="193"/>
      <c r="AJ157" s="193"/>
      <c r="AK157" s="193"/>
      <c r="AL157" s="193"/>
      <c r="AM157" s="193"/>
      <c r="AN157" s="193"/>
      <c r="AO157" s="193"/>
      <c r="AP157" s="193"/>
      <c r="AQ157" s="193"/>
      <c r="AR157" s="193"/>
      <c r="AS157" s="179"/>
      <c r="AT157" s="179"/>
      <c r="AU157" s="179"/>
      <c r="AV157" s="179"/>
      <c r="AW157" s="179"/>
      <c r="AX157" s="179"/>
      <c r="AY157" s="179"/>
      <c r="AZ157" s="179"/>
      <c r="BA157" s="179"/>
      <c r="BB157" s="179"/>
      <c r="BC157" s="179"/>
      <c r="BD157" s="179"/>
      <c r="BE157" s="179"/>
      <c r="BF157" s="179"/>
      <c r="BG157" s="179"/>
      <c r="BH157" s="179"/>
      <c r="BI157" s="179"/>
      <c r="BJ157" s="179"/>
    </row>
    <row r="158" spans="1:44" ht="21" customHeight="1">
      <c r="A158" s="149" t="s">
        <v>9</v>
      </c>
      <c r="B158" s="81"/>
      <c r="C158" s="82"/>
      <c r="D158" s="82"/>
      <c r="E158" s="82"/>
      <c r="F158" s="82"/>
      <c r="G158" s="82"/>
      <c r="H158" s="82"/>
      <c r="I158" s="82"/>
      <c r="J158" s="82"/>
      <c r="K158" s="83" t="s">
        <v>10</v>
      </c>
      <c r="L158" s="82"/>
      <c r="M158" s="82"/>
      <c r="N158" s="82"/>
      <c r="O158" s="82"/>
      <c r="P158" s="82"/>
      <c r="Q158" s="82"/>
      <c r="R158" s="82"/>
      <c r="S158" s="82"/>
      <c r="T158" s="82"/>
      <c r="U158" s="84"/>
      <c r="V158" s="85" t="s">
        <v>11</v>
      </c>
      <c r="W158" s="86" t="s">
        <v>12</v>
      </c>
      <c r="X158" s="87" t="s">
        <v>13</v>
      </c>
      <c r="Y158" s="181"/>
      <c r="Z158" s="181"/>
      <c r="AA158" s="181"/>
      <c r="AB158" s="181"/>
      <c r="AC158" s="181"/>
      <c r="AD158" s="181"/>
      <c r="AE158" s="181"/>
      <c r="AF158" s="181"/>
      <c r="AG158" s="181"/>
      <c r="AH158" s="181"/>
      <c r="AI158" s="181"/>
      <c r="AJ158" s="181"/>
      <c r="AK158" s="181"/>
      <c r="AL158" s="181"/>
      <c r="AM158" s="181"/>
      <c r="AN158" s="181"/>
      <c r="AO158" s="181"/>
      <c r="AP158" s="181"/>
      <c r="AQ158" s="181"/>
      <c r="AR158" s="180"/>
    </row>
    <row r="159" spans="1:62" s="196" customFormat="1" ht="21" customHeight="1">
      <c r="A159" s="172" t="s">
        <v>79</v>
      </c>
      <c r="B159" s="21"/>
      <c r="C159" s="35"/>
      <c r="D159" s="34" t="s">
        <v>80</v>
      </c>
      <c r="E159" s="22"/>
      <c r="F159" s="25"/>
      <c r="G159" s="25"/>
      <c r="H159" s="25"/>
      <c r="I159" s="25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3"/>
      <c r="V159" s="40">
        <v>6191193</v>
      </c>
      <c r="W159" s="40"/>
      <c r="X159" s="40">
        <v>6717015</v>
      </c>
      <c r="Y159" s="194"/>
      <c r="Z159" s="194"/>
      <c r="AA159" s="194"/>
      <c r="AB159" s="194"/>
      <c r="AC159" s="194"/>
      <c r="AD159" s="194"/>
      <c r="AE159" s="194"/>
      <c r="AF159" s="194"/>
      <c r="AG159" s="194"/>
      <c r="AH159" s="194"/>
      <c r="AI159" s="194"/>
      <c r="AJ159" s="194"/>
      <c r="AK159" s="194"/>
      <c r="AL159" s="194"/>
      <c r="AM159" s="194"/>
      <c r="AN159" s="194"/>
      <c r="AO159" s="194"/>
      <c r="AP159" s="194"/>
      <c r="AQ159" s="194"/>
      <c r="AR159" s="194"/>
      <c r="AS159" s="195"/>
      <c r="AT159" s="195"/>
      <c r="AU159" s="195"/>
      <c r="AV159" s="195"/>
      <c r="AW159" s="195"/>
      <c r="AX159" s="195"/>
      <c r="AY159" s="195"/>
      <c r="AZ159" s="195"/>
      <c r="BA159" s="195"/>
      <c r="BB159" s="195"/>
      <c r="BC159" s="195"/>
      <c r="BD159" s="195"/>
      <c r="BE159" s="195"/>
      <c r="BF159" s="195"/>
      <c r="BG159" s="195"/>
      <c r="BH159" s="195"/>
      <c r="BI159" s="195"/>
      <c r="BJ159" s="195"/>
    </row>
    <row r="160" spans="1:62" s="196" customFormat="1" ht="21" customHeight="1">
      <c r="A160" s="172" t="s">
        <v>81</v>
      </c>
      <c r="B160" s="21"/>
      <c r="C160" s="35"/>
      <c r="D160" s="34" t="s">
        <v>297</v>
      </c>
      <c r="E160" s="34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3"/>
      <c r="V160" s="40">
        <v>9720</v>
      </c>
      <c r="W160" s="40"/>
      <c r="X160" s="40">
        <v>11120</v>
      </c>
      <c r="Y160" s="197"/>
      <c r="Z160" s="197"/>
      <c r="AA160" s="197"/>
      <c r="AB160" s="197"/>
      <c r="AC160" s="197"/>
      <c r="AD160" s="197"/>
      <c r="AE160" s="197"/>
      <c r="AF160" s="197"/>
      <c r="AG160" s="197"/>
      <c r="AH160" s="197"/>
      <c r="AI160" s="197"/>
      <c r="AJ160" s="197"/>
      <c r="AK160" s="197"/>
      <c r="AL160" s="197"/>
      <c r="AM160" s="197"/>
      <c r="AN160" s="197"/>
      <c r="AO160" s="197"/>
      <c r="AP160" s="197"/>
      <c r="AQ160" s="197"/>
      <c r="AR160" s="17"/>
      <c r="AS160" s="195"/>
      <c r="AT160" s="195"/>
      <c r="AU160" s="195"/>
      <c r="AV160" s="195"/>
      <c r="AW160" s="195"/>
      <c r="AX160" s="195"/>
      <c r="AY160" s="195"/>
      <c r="AZ160" s="195"/>
      <c r="BA160" s="195"/>
      <c r="BB160" s="195"/>
      <c r="BC160" s="195"/>
      <c r="BD160" s="195"/>
      <c r="BE160" s="195"/>
      <c r="BF160" s="195"/>
      <c r="BG160" s="195"/>
      <c r="BH160" s="195"/>
      <c r="BI160" s="195"/>
      <c r="BJ160" s="195"/>
    </row>
    <row r="161" spans="1:62" s="177" customFormat="1" ht="21" customHeight="1">
      <c r="A161" s="173" t="s">
        <v>15</v>
      </c>
      <c r="B161" s="18"/>
      <c r="C161" s="36" t="s">
        <v>125</v>
      </c>
      <c r="D161" s="18"/>
      <c r="E161" s="18"/>
      <c r="F161" s="19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20" t="s">
        <v>189</v>
      </c>
      <c r="V161" s="150">
        <f>SUM(V159:V160)</f>
        <v>6200913</v>
      </c>
      <c r="W161" s="150">
        <f>SUM(W159:W160)</f>
        <v>0</v>
      </c>
      <c r="X161" s="150">
        <f>SUM(X159:X160)</f>
        <v>6728135</v>
      </c>
      <c r="Y161" s="198"/>
      <c r="Z161" s="198"/>
      <c r="AA161" s="198"/>
      <c r="AB161" s="198"/>
      <c r="AC161" s="198"/>
      <c r="AD161" s="198"/>
      <c r="AE161" s="198"/>
      <c r="AF161" s="198"/>
      <c r="AG161" s="198"/>
      <c r="AH161" s="198"/>
      <c r="AI161" s="198"/>
      <c r="AJ161" s="198"/>
      <c r="AK161" s="198"/>
      <c r="AL161" s="198"/>
      <c r="AM161" s="198"/>
      <c r="AN161" s="198"/>
      <c r="AO161" s="198"/>
      <c r="AP161" s="198"/>
      <c r="AQ161" s="198"/>
      <c r="AR161" s="16"/>
      <c r="AS161" s="179"/>
      <c r="AT161" s="179"/>
      <c r="AU161" s="179"/>
      <c r="AV161" s="179"/>
      <c r="AW161" s="179"/>
      <c r="AX161" s="179"/>
      <c r="AY161" s="179"/>
      <c r="AZ161" s="179"/>
      <c r="BA161" s="179"/>
      <c r="BB161" s="179"/>
      <c r="BC161" s="179"/>
      <c r="BD161" s="179"/>
      <c r="BE161" s="179"/>
      <c r="BF161" s="179"/>
      <c r="BG161" s="179"/>
      <c r="BH161" s="179"/>
      <c r="BI161" s="179"/>
      <c r="BJ161" s="179"/>
    </row>
    <row r="162" spans="1:62" s="196" customFormat="1" ht="21" customHeight="1">
      <c r="A162" s="172" t="s">
        <v>83</v>
      </c>
      <c r="B162" s="21"/>
      <c r="C162" s="35"/>
      <c r="D162" s="34" t="s">
        <v>86</v>
      </c>
      <c r="E162" s="34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1"/>
      <c r="Q162" s="21"/>
      <c r="R162" s="21"/>
      <c r="S162" s="21"/>
      <c r="T162" s="21"/>
      <c r="U162" s="24"/>
      <c r="V162" s="40">
        <v>2437</v>
      </c>
      <c r="W162" s="40"/>
      <c r="X162" s="40">
        <v>-1481</v>
      </c>
      <c r="Y162" s="197"/>
      <c r="Z162" s="197"/>
      <c r="AA162" s="197"/>
      <c r="AB162" s="197"/>
      <c r="AC162" s="197"/>
      <c r="AD162" s="197"/>
      <c r="AE162" s="197"/>
      <c r="AF162" s="197"/>
      <c r="AG162" s="197"/>
      <c r="AH162" s="197"/>
      <c r="AI162" s="197"/>
      <c r="AJ162" s="197"/>
      <c r="AK162" s="197"/>
      <c r="AL162" s="197"/>
      <c r="AM162" s="197"/>
      <c r="AN162" s="197"/>
      <c r="AO162" s="197"/>
      <c r="AP162" s="197"/>
      <c r="AQ162" s="197"/>
      <c r="AR162" s="17"/>
      <c r="AS162" s="195"/>
      <c r="AT162" s="195"/>
      <c r="AU162" s="195"/>
      <c r="AV162" s="195"/>
      <c r="AW162" s="195"/>
      <c r="AX162" s="195"/>
      <c r="AY162" s="195"/>
      <c r="AZ162" s="195"/>
      <c r="BA162" s="195"/>
      <c r="BB162" s="195"/>
      <c r="BC162" s="195"/>
      <c r="BD162" s="195"/>
      <c r="BE162" s="195"/>
      <c r="BF162" s="195"/>
      <c r="BG162" s="195"/>
      <c r="BH162" s="195"/>
      <c r="BI162" s="195"/>
      <c r="BJ162" s="195"/>
    </row>
    <row r="163" spans="1:62" s="196" customFormat="1" ht="21" customHeight="1">
      <c r="A163" s="172" t="s">
        <v>85</v>
      </c>
      <c r="B163" s="21"/>
      <c r="C163" s="35"/>
      <c r="D163" s="34" t="s">
        <v>84</v>
      </c>
      <c r="E163" s="34"/>
      <c r="F163" s="22"/>
      <c r="G163" s="22"/>
      <c r="H163" s="22"/>
      <c r="I163" s="22"/>
      <c r="J163" s="22"/>
      <c r="K163" s="22"/>
      <c r="L163" s="22"/>
      <c r="M163" s="22"/>
      <c r="N163" s="21"/>
      <c r="O163" s="21"/>
      <c r="P163" s="21"/>
      <c r="Q163" s="21"/>
      <c r="R163" s="21"/>
      <c r="S163" s="21"/>
      <c r="T163" s="21"/>
      <c r="U163" s="24"/>
      <c r="V163" s="40">
        <v>38411</v>
      </c>
      <c r="W163" s="40"/>
      <c r="X163" s="40">
        <v>31420</v>
      </c>
      <c r="Y163" s="197"/>
      <c r="Z163" s="197"/>
      <c r="AA163" s="197"/>
      <c r="AB163" s="197"/>
      <c r="AC163" s="197"/>
      <c r="AD163" s="197"/>
      <c r="AE163" s="197"/>
      <c r="AF163" s="197"/>
      <c r="AG163" s="197"/>
      <c r="AH163" s="197"/>
      <c r="AI163" s="197"/>
      <c r="AJ163" s="197"/>
      <c r="AK163" s="197"/>
      <c r="AL163" s="197"/>
      <c r="AM163" s="197"/>
      <c r="AN163" s="197"/>
      <c r="AO163" s="197"/>
      <c r="AP163" s="197"/>
      <c r="AQ163" s="197"/>
      <c r="AR163" s="17"/>
      <c r="AS163" s="195"/>
      <c r="AT163" s="195"/>
      <c r="AU163" s="195"/>
      <c r="AV163" s="195"/>
      <c r="AW163" s="195"/>
      <c r="AX163" s="195"/>
      <c r="AY163" s="195"/>
      <c r="AZ163" s="195"/>
      <c r="BA163" s="195"/>
      <c r="BB163" s="195"/>
      <c r="BC163" s="195"/>
      <c r="BD163" s="195"/>
      <c r="BE163" s="195"/>
      <c r="BF163" s="195"/>
      <c r="BG163" s="195"/>
      <c r="BH163" s="195"/>
      <c r="BI163" s="195"/>
      <c r="BJ163" s="195"/>
    </row>
    <row r="164" spans="1:62" s="177" customFormat="1" ht="21" customHeight="1">
      <c r="A164" s="173" t="s">
        <v>23</v>
      </c>
      <c r="B164" s="18"/>
      <c r="C164" s="36" t="s">
        <v>87</v>
      </c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20" t="s">
        <v>296</v>
      </c>
      <c r="V164" s="95">
        <f>SUM(V162:V163)</f>
        <v>40848</v>
      </c>
      <c r="W164" s="95">
        <f>SUM(W162:W163)</f>
        <v>0</v>
      </c>
      <c r="X164" s="95">
        <f>SUM(X162:X163)</f>
        <v>29939</v>
      </c>
      <c r="Y164" s="198"/>
      <c r="Z164" s="198"/>
      <c r="AA164" s="198"/>
      <c r="AB164" s="198"/>
      <c r="AC164" s="198"/>
      <c r="AD164" s="198"/>
      <c r="AE164" s="198"/>
      <c r="AF164" s="198"/>
      <c r="AG164" s="198"/>
      <c r="AH164" s="198"/>
      <c r="AI164" s="198"/>
      <c r="AJ164" s="198"/>
      <c r="AK164" s="198"/>
      <c r="AL164" s="198"/>
      <c r="AM164" s="198"/>
      <c r="AN164" s="198"/>
      <c r="AO164" s="198"/>
      <c r="AP164" s="198"/>
      <c r="AQ164" s="198"/>
      <c r="AR164" s="16"/>
      <c r="AS164" s="179"/>
      <c r="AT164" s="179"/>
      <c r="AU164" s="179"/>
      <c r="AV164" s="179"/>
      <c r="AW164" s="179"/>
      <c r="AX164" s="179"/>
      <c r="AY164" s="179"/>
      <c r="AZ164" s="179"/>
      <c r="BA164" s="179"/>
      <c r="BB164" s="179"/>
      <c r="BC164" s="179"/>
      <c r="BD164" s="179"/>
      <c r="BE164" s="179"/>
      <c r="BF164" s="179"/>
      <c r="BG164" s="179"/>
      <c r="BH164" s="179"/>
      <c r="BI164" s="179"/>
      <c r="BJ164" s="179"/>
    </row>
    <row r="165" spans="1:62" s="177" customFormat="1" ht="21" customHeight="1">
      <c r="A165" s="173" t="s">
        <v>29</v>
      </c>
      <c r="B165" s="18"/>
      <c r="C165" s="36" t="s">
        <v>82</v>
      </c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20"/>
      <c r="V165" s="39">
        <v>442906</v>
      </c>
      <c r="W165" s="39"/>
      <c r="X165" s="39">
        <v>440337</v>
      </c>
      <c r="Y165" s="198"/>
      <c r="Z165" s="198"/>
      <c r="AA165" s="198"/>
      <c r="AB165" s="198"/>
      <c r="AC165" s="198"/>
      <c r="AD165" s="198"/>
      <c r="AE165" s="198"/>
      <c r="AF165" s="198"/>
      <c r="AG165" s="198"/>
      <c r="AH165" s="198"/>
      <c r="AI165" s="198"/>
      <c r="AJ165" s="198"/>
      <c r="AK165" s="198"/>
      <c r="AL165" s="198"/>
      <c r="AM165" s="198"/>
      <c r="AN165" s="198"/>
      <c r="AO165" s="198"/>
      <c r="AP165" s="198"/>
      <c r="AQ165" s="198"/>
      <c r="AR165" s="198"/>
      <c r="AS165" s="179"/>
      <c r="AT165" s="179"/>
      <c r="AU165" s="179"/>
      <c r="AV165" s="179"/>
      <c r="AW165" s="179"/>
      <c r="AX165" s="179"/>
      <c r="AY165" s="179"/>
      <c r="AZ165" s="179"/>
      <c r="BA165" s="179"/>
      <c r="BB165" s="179"/>
      <c r="BC165" s="179"/>
      <c r="BD165" s="179"/>
      <c r="BE165" s="179"/>
      <c r="BF165" s="179"/>
      <c r="BG165" s="179"/>
      <c r="BH165" s="179"/>
      <c r="BI165" s="179"/>
      <c r="BJ165" s="179"/>
    </row>
    <row r="166" spans="1:62" s="196" customFormat="1" ht="21" customHeight="1">
      <c r="A166" s="29"/>
      <c r="B166" s="21"/>
      <c r="C166" s="35"/>
      <c r="D166" s="34" t="s">
        <v>226</v>
      </c>
      <c r="E166" s="34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3"/>
      <c r="V166" s="40">
        <v>776</v>
      </c>
      <c r="W166" s="40"/>
      <c r="X166" s="40">
        <v>928</v>
      </c>
      <c r="Y166" s="197"/>
      <c r="Z166" s="197"/>
      <c r="AA166" s="197"/>
      <c r="AB166" s="197"/>
      <c r="AC166" s="197"/>
      <c r="AD166" s="197"/>
      <c r="AE166" s="197"/>
      <c r="AF166" s="197"/>
      <c r="AG166" s="197"/>
      <c r="AH166" s="197"/>
      <c r="AI166" s="197"/>
      <c r="AJ166" s="197"/>
      <c r="AK166" s="197"/>
      <c r="AL166" s="197"/>
      <c r="AM166" s="197"/>
      <c r="AN166" s="197"/>
      <c r="AO166" s="197"/>
      <c r="AP166" s="197"/>
      <c r="AQ166" s="197"/>
      <c r="AR166" s="197"/>
      <c r="AS166" s="195"/>
      <c r="AT166" s="195"/>
      <c r="AU166" s="195"/>
      <c r="AV166" s="195"/>
      <c r="AW166" s="195"/>
      <c r="AX166" s="195"/>
      <c r="AY166" s="195"/>
      <c r="AZ166" s="195"/>
      <c r="BA166" s="195"/>
      <c r="BB166" s="195"/>
      <c r="BC166" s="195"/>
      <c r="BD166" s="195"/>
      <c r="BE166" s="195"/>
      <c r="BF166" s="195"/>
      <c r="BG166" s="195"/>
      <c r="BH166" s="195"/>
      <c r="BI166" s="195"/>
      <c r="BJ166" s="195"/>
    </row>
    <row r="167" spans="1:62" s="196" customFormat="1" ht="21" customHeight="1">
      <c r="A167" s="172" t="s">
        <v>88</v>
      </c>
      <c r="B167" s="21"/>
      <c r="C167" s="35"/>
      <c r="D167" s="34" t="s">
        <v>89</v>
      </c>
      <c r="E167" s="34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3"/>
      <c r="V167" s="40">
        <v>1299612</v>
      </c>
      <c r="W167" s="40"/>
      <c r="X167" s="40">
        <v>1345125</v>
      </c>
      <c r="Y167" s="197"/>
      <c r="Z167" s="197"/>
      <c r="AA167" s="197"/>
      <c r="AB167" s="197"/>
      <c r="AC167" s="197"/>
      <c r="AD167" s="197"/>
      <c r="AE167" s="197"/>
      <c r="AF167" s="197"/>
      <c r="AG167" s="197"/>
      <c r="AH167" s="197"/>
      <c r="AI167" s="197"/>
      <c r="AJ167" s="197"/>
      <c r="AK167" s="197"/>
      <c r="AL167" s="197"/>
      <c r="AM167" s="197"/>
      <c r="AN167" s="197"/>
      <c r="AO167" s="197"/>
      <c r="AP167" s="197"/>
      <c r="AQ167" s="197"/>
      <c r="AR167" s="197"/>
      <c r="AS167" s="195"/>
      <c r="AT167" s="195"/>
      <c r="AU167" s="195"/>
      <c r="AV167" s="195"/>
      <c r="AW167" s="195"/>
      <c r="AX167" s="195"/>
      <c r="AY167" s="195"/>
      <c r="AZ167" s="195"/>
      <c r="BA167" s="195"/>
      <c r="BB167" s="195"/>
      <c r="BC167" s="195"/>
      <c r="BD167" s="195"/>
      <c r="BE167" s="195"/>
      <c r="BF167" s="195"/>
      <c r="BG167" s="195"/>
      <c r="BH167" s="195"/>
      <c r="BI167" s="195"/>
      <c r="BJ167" s="195"/>
    </row>
    <row r="168" spans="1:62" s="196" customFormat="1" ht="21" customHeight="1">
      <c r="A168" s="172" t="s">
        <v>90</v>
      </c>
      <c r="B168" s="21"/>
      <c r="C168" s="35"/>
      <c r="D168" s="34" t="s">
        <v>257</v>
      </c>
      <c r="E168" s="34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3"/>
      <c r="V168" s="40">
        <v>860040</v>
      </c>
      <c r="W168" s="40"/>
      <c r="X168" s="40">
        <v>957574</v>
      </c>
      <c r="Y168" s="197"/>
      <c r="Z168" s="197"/>
      <c r="AA168" s="197"/>
      <c r="AB168" s="197"/>
      <c r="AC168" s="197"/>
      <c r="AD168" s="197"/>
      <c r="AE168" s="197"/>
      <c r="AF168" s="197"/>
      <c r="AG168" s="197"/>
      <c r="AH168" s="197"/>
      <c r="AI168" s="197"/>
      <c r="AJ168" s="197"/>
      <c r="AK168" s="197"/>
      <c r="AL168" s="197"/>
      <c r="AM168" s="197"/>
      <c r="AN168" s="197"/>
      <c r="AO168" s="197"/>
      <c r="AP168" s="197"/>
      <c r="AQ168" s="197"/>
      <c r="AR168" s="197"/>
      <c r="AS168" s="195"/>
      <c r="AT168" s="195"/>
      <c r="AU168" s="195"/>
      <c r="AV168" s="195"/>
      <c r="AW168" s="195"/>
      <c r="AX168" s="195"/>
      <c r="AY168" s="195"/>
      <c r="AZ168" s="195"/>
      <c r="BA168" s="195"/>
      <c r="BB168" s="195"/>
      <c r="BC168" s="195"/>
      <c r="BD168" s="195"/>
      <c r="BE168" s="195"/>
      <c r="BF168" s="195"/>
      <c r="BG168" s="195"/>
      <c r="BH168" s="195"/>
      <c r="BI168" s="195"/>
      <c r="BJ168" s="195"/>
    </row>
    <row r="169" spans="1:62" s="196" customFormat="1" ht="21" customHeight="1">
      <c r="A169" s="172" t="s">
        <v>91</v>
      </c>
      <c r="B169" s="21"/>
      <c r="C169" s="35"/>
      <c r="D169" s="34" t="s">
        <v>227</v>
      </c>
      <c r="E169" s="34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3"/>
      <c r="V169" s="40">
        <v>244767</v>
      </c>
      <c r="W169" s="40"/>
      <c r="X169" s="40">
        <v>268963</v>
      </c>
      <c r="Y169" s="197"/>
      <c r="Z169" s="197"/>
      <c r="AA169" s="197"/>
      <c r="AB169" s="197"/>
      <c r="AC169" s="197"/>
      <c r="AD169" s="197"/>
      <c r="AE169" s="197"/>
      <c r="AF169" s="197"/>
      <c r="AG169" s="197"/>
      <c r="AH169" s="197"/>
      <c r="AI169" s="197"/>
      <c r="AJ169" s="197"/>
      <c r="AK169" s="197"/>
      <c r="AL169" s="197"/>
      <c r="AM169" s="197"/>
      <c r="AN169" s="197"/>
      <c r="AO169" s="197"/>
      <c r="AP169" s="197"/>
      <c r="AQ169" s="197"/>
      <c r="AR169" s="197"/>
      <c r="AS169" s="195"/>
      <c r="AT169" s="195"/>
      <c r="AU169" s="195"/>
      <c r="AV169" s="195"/>
      <c r="AW169" s="195"/>
      <c r="AX169" s="195"/>
      <c r="AY169" s="195"/>
      <c r="AZ169" s="195"/>
      <c r="BA169" s="195"/>
      <c r="BB169" s="195"/>
      <c r="BC169" s="195"/>
      <c r="BD169" s="195"/>
      <c r="BE169" s="195"/>
      <c r="BF169" s="195"/>
      <c r="BG169" s="195"/>
      <c r="BH169" s="195"/>
      <c r="BI169" s="195"/>
      <c r="BJ169" s="195"/>
    </row>
    <row r="170" spans="1:62" s="196" customFormat="1" ht="21" customHeight="1">
      <c r="A170" s="172" t="s">
        <v>93</v>
      </c>
      <c r="B170" s="21"/>
      <c r="C170" s="35"/>
      <c r="D170" s="34" t="s">
        <v>92</v>
      </c>
      <c r="E170" s="34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3"/>
      <c r="V170" s="40">
        <v>6252</v>
      </c>
      <c r="W170" s="40"/>
      <c r="X170" s="40">
        <v>5147</v>
      </c>
      <c r="Y170" s="197"/>
      <c r="Z170" s="197"/>
      <c r="AA170" s="197"/>
      <c r="AB170" s="197"/>
      <c r="AC170" s="197"/>
      <c r="AD170" s="197"/>
      <c r="AE170" s="197"/>
      <c r="AF170" s="197"/>
      <c r="AG170" s="197"/>
      <c r="AH170" s="197"/>
      <c r="AI170" s="197"/>
      <c r="AJ170" s="197"/>
      <c r="AK170" s="197"/>
      <c r="AL170" s="197"/>
      <c r="AM170" s="197"/>
      <c r="AN170" s="197"/>
      <c r="AO170" s="197"/>
      <c r="AP170" s="197"/>
      <c r="AQ170" s="197"/>
      <c r="AR170" s="17"/>
      <c r="AS170" s="195"/>
      <c r="AT170" s="195"/>
      <c r="AU170" s="195"/>
      <c r="AV170" s="195"/>
      <c r="AW170" s="195"/>
      <c r="AX170" s="195"/>
      <c r="AY170" s="195"/>
      <c r="AZ170" s="195"/>
      <c r="BA170" s="195"/>
      <c r="BB170" s="195"/>
      <c r="BC170" s="195"/>
      <c r="BD170" s="195"/>
      <c r="BE170" s="195"/>
      <c r="BF170" s="195"/>
      <c r="BG170" s="195"/>
      <c r="BH170" s="195"/>
      <c r="BI170" s="195"/>
      <c r="BJ170" s="195"/>
    </row>
    <row r="171" spans="1:62" s="196" customFormat="1" ht="21" customHeight="1">
      <c r="A171" s="172" t="s">
        <v>95</v>
      </c>
      <c r="B171" s="21"/>
      <c r="C171" s="35"/>
      <c r="D171" s="34" t="s">
        <v>254</v>
      </c>
      <c r="E171" s="34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3"/>
      <c r="V171" s="40">
        <v>107739</v>
      </c>
      <c r="W171" s="40"/>
      <c r="X171" s="40">
        <v>117491</v>
      </c>
      <c r="Y171" s="197"/>
      <c r="Z171" s="197"/>
      <c r="AA171" s="197"/>
      <c r="AB171" s="197"/>
      <c r="AC171" s="197"/>
      <c r="AD171" s="197"/>
      <c r="AE171" s="197"/>
      <c r="AF171" s="197"/>
      <c r="AG171" s="197"/>
      <c r="AH171" s="197"/>
      <c r="AI171" s="197"/>
      <c r="AJ171" s="197"/>
      <c r="AK171" s="197"/>
      <c r="AL171" s="197"/>
      <c r="AM171" s="197"/>
      <c r="AN171" s="197"/>
      <c r="AO171" s="197"/>
      <c r="AP171" s="197"/>
      <c r="AQ171" s="197"/>
      <c r="AR171" s="197"/>
      <c r="AS171" s="195"/>
      <c r="AT171" s="195"/>
      <c r="AU171" s="195"/>
      <c r="AV171" s="195"/>
      <c r="AW171" s="195"/>
      <c r="AX171" s="195"/>
      <c r="AY171" s="195"/>
      <c r="AZ171" s="195"/>
      <c r="BA171" s="195"/>
      <c r="BB171" s="195"/>
      <c r="BC171" s="195"/>
      <c r="BD171" s="195"/>
      <c r="BE171" s="195"/>
      <c r="BF171" s="195"/>
      <c r="BG171" s="195"/>
      <c r="BH171" s="195"/>
      <c r="BI171" s="195"/>
      <c r="BJ171" s="195"/>
    </row>
    <row r="172" spans="1:62" s="177" customFormat="1" ht="21" customHeight="1">
      <c r="A172" s="173" t="s">
        <v>41</v>
      </c>
      <c r="B172" s="18"/>
      <c r="C172" s="36" t="s">
        <v>94</v>
      </c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20" t="s">
        <v>246</v>
      </c>
      <c r="V172" s="95">
        <f>SUM(V167:V171)</f>
        <v>2518410</v>
      </c>
      <c r="W172" s="95">
        <f>SUM(W167:W171)</f>
        <v>0</v>
      </c>
      <c r="X172" s="95">
        <f>SUM(X167:X171)</f>
        <v>2694300</v>
      </c>
      <c r="Y172" s="198"/>
      <c r="Z172" s="198"/>
      <c r="AA172" s="198"/>
      <c r="AB172" s="198"/>
      <c r="AC172" s="198"/>
      <c r="AD172" s="198"/>
      <c r="AE172" s="198"/>
      <c r="AF172" s="198"/>
      <c r="AG172" s="198"/>
      <c r="AH172" s="198"/>
      <c r="AI172" s="198"/>
      <c r="AJ172" s="198"/>
      <c r="AK172" s="198"/>
      <c r="AL172" s="198"/>
      <c r="AM172" s="198"/>
      <c r="AN172" s="198"/>
      <c r="AO172" s="198"/>
      <c r="AP172" s="198"/>
      <c r="AQ172" s="198"/>
      <c r="AR172" s="16"/>
      <c r="AS172" s="179"/>
      <c r="AT172" s="179"/>
      <c r="AU172" s="179"/>
      <c r="AV172" s="179"/>
      <c r="AW172" s="179"/>
      <c r="AX172" s="179"/>
      <c r="AY172" s="179"/>
      <c r="AZ172" s="179"/>
      <c r="BA172" s="179"/>
      <c r="BB172" s="179"/>
      <c r="BC172" s="179"/>
      <c r="BD172" s="179"/>
      <c r="BE172" s="179"/>
      <c r="BF172" s="179"/>
      <c r="BG172" s="179"/>
      <c r="BH172" s="179"/>
      <c r="BI172" s="179"/>
      <c r="BJ172" s="179"/>
    </row>
    <row r="173" spans="1:62" s="196" customFormat="1" ht="21" customHeight="1">
      <c r="A173" s="172" t="s">
        <v>97</v>
      </c>
      <c r="B173" s="21"/>
      <c r="C173" s="35"/>
      <c r="D173" s="34" t="s">
        <v>96</v>
      </c>
      <c r="E173" s="34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3"/>
      <c r="V173" s="40">
        <v>1320358</v>
      </c>
      <c r="W173" s="40"/>
      <c r="X173" s="40">
        <v>1529555</v>
      </c>
      <c r="Y173" s="197"/>
      <c r="Z173" s="197"/>
      <c r="AA173" s="197"/>
      <c r="AB173" s="197"/>
      <c r="AC173" s="197"/>
      <c r="AD173" s="197"/>
      <c r="AE173" s="197"/>
      <c r="AF173" s="197"/>
      <c r="AG173" s="197"/>
      <c r="AH173" s="197"/>
      <c r="AI173" s="197"/>
      <c r="AJ173" s="197"/>
      <c r="AK173" s="197"/>
      <c r="AL173" s="197"/>
      <c r="AM173" s="197"/>
      <c r="AN173" s="197"/>
      <c r="AO173" s="197"/>
      <c r="AP173" s="197"/>
      <c r="AQ173" s="197"/>
      <c r="AR173" s="197"/>
      <c r="AS173" s="195"/>
      <c r="AT173" s="195"/>
      <c r="AU173" s="195"/>
      <c r="AV173" s="195"/>
      <c r="AW173" s="195"/>
      <c r="AX173" s="195"/>
      <c r="AY173" s="195"/>
      <c r="AZ173" s="195"/>
      <c r="BA173" s="195"/>
      <c r="BB173" s="195"/>
      <c r="BC173" s="195"/>
      <c r="BD173" s="195"/>
      <c r="BE173" s="195"/>
      <c r="BF173" s="195"/>
      <c r="BG173" s="195"/>
      <c r="BH173" s="195"/>
      <c r="BI173" s="195"/>
      <c r="BJ173" s="195"/>
    </row>
    <row r="174" spans="1:62" s="196" customFormat="1" ht="21" customHeight="1">
      <c r="A174" s="172" t="s">
        <v>99</v>
      </c>
      <c r="B174" s="21"/>
      <c r="C174" s="35"/>
      <c r="D174" s="34" t="s">
        <v>98</v>
      </c>
      <c r="E174" s="34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3"/>
      <c r="V174" s="40">
        <v>403933</v>
      </c>
      <c r="W174" s="40"/>
      <c r="X174" s="40">
        <v>480498</v>
      </c>
      <c r="Y174" s="197"/>
      <c r="Z174" s="197"/>
      <c r="AA174" s="197"/>
      <c r="AB174" s="197"/>
      <c r="AC174" s="197"/>
      <c r="AD174" s="197"/>
      <c r="AE174" s="197"/>
      <c r="AF174" s="197"/>
      <c r="AG174" s="197"/>
      <c r="AH174" s="197"/>
      <c r="AI174" s="197"/>
      <c r="AJ174" s="197"/>
      <c r="AK174" s="197"/>
      <c r="AL174" s="197"/>
      <c r="AM174" s="197"/>
      <c r="AN174" s="197"/>
      <c r="AO174" s="197"/>
      <c r="AP174" s="197"/>
      <c r="AQ174" s="197"/>
      <c r="AR174" s="197"/>
      <c r="AS174" s="195"/>
      <c r="AT174" s="195"/>
      <c r="AU174" s="195"/>
      <c r="AV174" s="195"/>
      <c r="AW174" s="195"/>
      <c r="AX174" s="195"/>
      <c r="AY174" s="195"/>
      <c r="AZ174" s="195"/>
      <c r="BA174" s="195"/>
      <c r="BB174" s="195"/>
      <c r="BC174" s="195"/>
      <c r="BD174" s="195"/>
      <c r="BE174" s="195"/>
      <c r="BF174" s="195"/>
      <c r="BG174" s="195"/>
      <c r="BH174" s="195"/>
      <c r="BI174" s="195"/>
      <c r="BJ174" s="195"/>
    </row>
    <row r="175" spans="1:62" s="196" customFormat="1" ht="21" customHeight="1">
      <c r="A175" s="172" t="s">
        <v>106</v>
      </c>
      <c r="B175" s="21"/>
      <c r="C175" s="35"/>
      <c r="D175" s="34" t="s">
        <v>255</v>
      </c>
      <c r="E175" s="34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3"/>
      <c r="V175" s="40">
        <v>442786</v>
      </c>
      <c r="W175" s="40"/>
      <c r="X175" s="40">
        <v>443555</v>
      </c>
      <c r="Y175" s="197"/>
      <c r="Z175" s="197"/>
      <c r="AA175" s="197"/>
      <c r="AB175" s="197"/>
      <c r="AC175" s="197"/>
      <c r="AD175" s="197"/>
      <c r="AE175" s="197"/>
      <c r="AF175" s="197"/>
      <c r="AG175" s="197"/>
      <c r="AH175" s="197"/>
      <c r="AI175" s="197"/>
      <c r="AJ175" s="197"/>
      <c r="AK175" s="197"/>
      <c r="AL175" s="197"/>
      <c r="AM175" s="197"/>
      <c r="AN175" s="197"/>
      <c r="AO175" s="197"/>
      <c r="AP175" s="197"/>
      <c r="AQ175" s="197"/>
      <c r="AR175" s="197"/>
      <c r="AS175" s="195"/>
      <c r="AT175" s="195"/>
      <c r="AU175" s="195"/>
      <c r="AV175" s="195"/>
      <c r="AW175" s="195"/>
      <c r="AX175" s="195"/>
      <c r="AY175" s="195"/>
      <c r="AZ175" s="195"/>
      <c r="BA175" s="195"/>
      <c r="BB175" s="195"/>
      <c r="BC175" s="195"/>
      <c r="BD175" s="195"/>
      <c r="BE175" s="195"/>
      <c r="BF175" s="195"/>
      <c r="BG175" s="195"/>
      <c r="BH175" s="195"/>
      <c r="BI175" s="195"/>
      <c r="BJ175" s="195"/>
    </row>
    <row r="176" spans="1:62" s="177" customFormat="1" ht="21" customHeight="1">
      <c r="A176" s="173" t="s">
        <v>52</v>
      </c>
      <c r="B176" s="18"/>
      <c r="C176" s="36" t="s">
        <v>100</v>
      </c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20" t="s">
        <v>247</v>
      </c>
      <c r="V176" s="95">
        <f>SUM(V173:V175)</f>
        <v>2167077</v>
      </c>
      <c r="W176" s="95">
        <f>SUM(W173:W175)</f>
        <v>0</v>
      </c>
      <c r="X176" s="95">
        <f>SUM(X173:X175)</f>
        <v>2453608</v>
      </c>
      <c r="Y176" s="198"/>
      <c r="Z176" s="198"/>
      <c r="AA176" s="198"/>
      <c r="AB176" s="198"/>
      <c r="AC176" s="198"/>
      <c r="AD176" s="198"/>
      <c r="AE176" s="198"/>
      <c r="AF176" s="198"/>
      <c r="AG176" s="198"/>
      <c r="AH176" s="198"/>
      <c r="AI176" s="198"/>
      <c r="AJ176" s="198"/>
      <c r="AK176" s="198"/>
      <c r="AL176" s="198"/>
      <c r="AM176" s="198"/>
      <c r="AN176" s="198"/>
      <c r="AO176" s="198"/>
      <c r="AP176" s="198"/>
      <c r="AQ176" s="198"/>
      <c r="AR176" s="16"/>
      <c r="AS176" s="179"/>
      <c r="AT176" s="179"/>
      <c r="AU176" s="179"/>
      <c r="AV176" s="179"/>
      <c r="AW176" s="179"/>
      <c r="AX176" s="179"/>
      <c r="AY176" s="179"/>
      <c r="AZ176" s="179"/>
      <c r="BA176" s="179"/>
      <c r="BB176" s="179"/>
      <c r="BC176" s="179"/>
      <c r="BD176" s="179"/>
      <c r="BE176" s="179"/>
      <c r="BF176" s="179"/>
      <c r="BG176" s="179"/>
      <c r="BH176" s="179"/>
      <c r="BI176" s="179"/>
      <c r="BJ176" s="179"/>
    </row>
    <row r="177" spans="1:62" s="177" customFormat="1" ht="21" customHeight="1">
      <c r="A177" s="173" t="s">
        <v>54</v>
      </c>
      <c r="B177" s="18"/>
      <c r="C177" s="36" t="s">
        <v>101</v>
      </c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20"/>
      <c r="V177" s="39">
        <v>1092442</v>
      </c>
      <c r="W177" s="39"/>
      <c r="X177" s="39">
        <v>1045926</v>
      </c>
      <c r="Y177" s="198"/>
      <c r="Z177" s="198"/>
      <c r="AA177" s="198"/>
      <c r="AB177" s="198"/>
      <c r="AC177" s="198"/>
      <c r="AD177" s="198"/>
      <c r="AE177" s="198"/>
      <c r="AF177" s="198"/>
      <c r="AG177" s="198"/>
      <c r="AH177" s="198"/>
      <c r="AI177" s="198"/>
      <c r="AJ177" s="198"/>
      <c r="AK177" s="198"/>
      <c r="AL177" s="198"/>
      <c r="AM177" s="198"/>
      <c r="AN177" s="198"/>
      <c r="AO177" s="198"/>
      <c r="AP177" s="198"/>
      <c r="AQ177" s="198"/>
      <c r="AR177" s="16"/>
      <c r="AS177" s="179"/>
      <c r="AT177" s="179"/>
      <c r="AU177" s="179"/>
      <c r="AV177" s="179"/>
      <c r="AW177" s="179"/>
      <c r="AX177" s="179"/>
      <c r="AY177" s="179"/>
      <c r="AZ177" s="179"/>
      <c r="BA177" s="179"/>
      <c r="BB177" s="179"/>
      <c r="BC177" s="179"/>
      <c r="BD177" s="179"/>
      <c r="BE177" s="179"/>
      <c r="BF177" s="179"/>
      <c r="BG177" s="179"/>
      <c r="BH177" s="179"/>
      <c r="BI177" s="179"/>
      <c r="BJ177" s="179"/>
    </row>
    <row r="178" spans="1:62" s="177" customFormat="1" ht="21" customHeight="1">
      <c r="A178" s="173" t="s">
        <v>102</v>
      </c>
      <c r="B178" s="18"/>
      <c r="C178" s="36" t="s">
        <v>104</v>
      </c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20"/>
      <c r="V178" s="39">
        <v>649968</v>
      </c>
      <c r="W178" s="39"/>
      <c r="X178" s="39">
        <v>566382</v>
      </c>
      <c r="Y178" s="198"/>
      <c r="Z178" s="198"/>
      <c r="AA178" s="198"/>
      <c r="AB178" s="198"/>
      <c r="AC178" s="198"/>
      <c r="AD178" s="198"/>
      <c r="AE178" s="198"/>
      <c r="AF178" s="198"/>
      <c r="AG178" s="198"/>
      <c r="AH178" s="198"/>
      <c r="AI178" s="198"/>
      <c r="AJ178" s="198"/>
      <c r="AK178" s="198"/>
      <c r="AL178" s="198"/>
      <c r="AM178" s="198"/>
      <c r="AN178" s="198"/>
      <c r="AO178" s="198"/>
      <c r="AP178" s="198"/>
      <c r="AQ178" s="198"/>
      <c r="AR178" s="198"/>
      <c r="AS178" s="179"/>
      <c r="AT178" s="179"/>
      <c r="AU178" s="179"/>
      <c r="AV178" s="179"/>
      <c r="AW178" s="179"/>
      <c r="AX178" s="179"/>
      <c r="AY178" s="179"/>
      <c r="AZ178" s="179"/>
      <c r="BA178" s="179"/>
      <c r="BB178" s="179"/>
      <c r="BC178" s="179"/>
      <c r="BD178" s="179"/>
      <c r="BE178" s="179"/>
      <c r="BF178" s="179"/>
      <c r="BG178" s="179"/>
      <c r="BH178" s="179"/>
      <c r="BI178" s="179"/>
      <c r="BJ178" s="179"/>
    </row>
    <row r="179" spans="1:62" s="196" customFormat="1" ht="21" customHeight="1">
      <c r="A179" s="29"/>
      <c r="B179" s="21"/>
      <c r="C179" s="36"/>
      <c r="D179" s="18"/>
      <c r="E179" s="34" t="s">
        <v>228</v>
      </c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4"/>
      <c r="V179" s="40">
        <v>68435</v>
      </c>
      <c r="W179" s="40"/>
      <c r="X179" s="40">
        <v>44674</v>
      </c>
      <c r="Y179" s="197"/>
      <c r="Z179" s="197"/>
      <c r="AA179" s="197"/>
      <c r="AB179" s="197"/>
      <c r="AC179" s="197"/>
      <c r="AD179" s="197"/>
      <c r="AE179" s="197"/>
      <c r="AF179" s="197"/>
      <c r="AG179" s="197"/>
      <c r="AH179" s="197"/>
      <c r="AI179" s="197"/>
      <c r="AJ179" s="197"/>
      <c r="AK179" s="197"/>
      <c r="AL179" s="197"/>
      <c r="AM179" s="197"/>
      <c r="AN179" s="197"/>
      <c r="AO179" s="197"/>
      <c r="AP179" s="197"/>
      <c r="AQ179" s="197"/>
      <c r="AR179" s="197"/>
      <c r="AS179" s="195"/>
      <c r="AT179" s="195"/>
      <c r="AU179" s="195"/>
      <c r="AV179" s="195"/>
      <c r="AW179" s="195"/>
      <c r="AX179" s="195"/>
      <c r="AY179" s="195"/>
      <c r="AZ179" s="195"/>
      <c r="BA179" s="195"/>
      <c r="BB179" s="195"/>
      <c r="BC179" s="195"/>
      <c r="BD179" s="195"/>
      <c r="BE179" s="195"/>
      <c r="BF179" s="195"/>
      <c r="BG179" s="195"/>
      <c r="BH179" s="195"/>
      <c r="BI179" s="195"/>
      <c r="BJ179" s="195"/>
    </row>
    <row r="180" spans="1:62" s="177" customFormat="1" ht="21" customHeight="1">
      <c r="A180" s="174" t="s">
        <v>182</v>
      </c>
      <c r="B180" s="18"/>
      <c r="C180" s="37" t="s">
        <v>105</v>
      </c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20" t="s">
        <v>248</v>
      </c>
      <c r="V180" s="151">
        <f>V161+V164+V165-V172-V176-V177-V178</f>
        <v>256770</v>
      </c>
      <c r="W180" s="151">
        <f>W161+W164+W165-W172-W176-W177-W178</f>
        <v>0</v>
      </c>
      <c r="X180" s="151">
        <f>X161+X164+X165-X172-X176-X177-X178</f>
        <v>438195</v>
      </c>
      <c r="Y180" s="198"/>
      <c r="Z180" s="198"/>
      <c r="AA180" s="198"/>
      <c r="AB180" s="198"/>
      <c r="AC180" s="198"/>
      <c r="AD180" s="198"/>
      <c r="AE180" s="198"/>
      <c r="AF180" s="198"/>
      <c r="AG180" s="198"/>
      <c r="AH180" s="198"/>
      <c r="AI180" s="198"/>
      <c r="AJ180" s="198"/>
      <c r="AK180" s="198"/>
      <c r="AL180" s="198"/>
      <c r="AM180" s="198"/>
      <c r="AN180" s="198"/>
      <c r="AO180" s="198"/>
      <c r="AP180" s="198"/>
      <c r="AQ180" s="198"/>
      <c r="AR180" s="16"/>
      <c r="AS180" s="179"/>
      <c r="AT180" s="179"/>
      <c r="AU180" s="179"/>
      <c r="AV180" s="179"/>
      <c r="AW180" s="179"/>
      <c r="AX180" s="179"/>
      <c r="AY180" s="179"/>
      <c r="AZ180" s="179"/>
      <c r="BA180" s="179"/>
      <c r="BB180" s="179"/>
      <c r="BC180" s="179"/>
      <c r="BD180" s="179"/>
      <c r="BE180" s="179"/>
      <c r="BF180" s="179"/>
      <c r="BG180" s="179"/>
      <c r="BH180" s="179"/>
      <c r="BI180" s="179"/>
      <c r="BJ180" s="179"/>
    </row>
    <row r="181" spans="1:62" s="196" customFormat="1" ht="21" customHeight="1">
      <c r="A181" s="172" t="s">
        <v>107</v>
      </c>
      <c r="B181" s="21"/>
      <c r="C181" s="35"/>
      <c r="D181" s="34" t="s">
        <v>230</v>
      </c>
      <c r="E181" s="34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3"/>
      <c r="V181" s="40">
        <v>71392</v>
      </c>
      <c r="W181" s="40"/>
      <c r="X181" s="40">
        <v>76765</v>
      </c>
      <c r="Y181" s="194"/>
      <c r="Z181" s="194"/>
      <c r="AA181" s="194"/>
      <c r="AB181" s="194"/>
      <c r="AC181" s="194"/>
      <c r="AD181" s="194"/>
      <c r="AE181" s="194"/>
      <c r="AF181" s="194"/>
      <c r="AG181" s="194"/>
      <c r="AH181" s="194"/>
      <c r="AI181" s="194"/>
      <c r="AJ181" s="194"/>
      <c r="AK181" s="194"/>
      <c r="AL181" s="194"/>
      <c r="AM181" s="194"/>
      <c r="AN181" s="194"/>
      <c r="AO181" s="194"/>
      <c r="AP181" s="194"/>
      <c r="AQ181" s="194"/>
      <c r="AR181" s="194"/>
      <c r="AS181" s="195"/>
      <c r="AT181" s="195"/>
      <c r="AU181" s="195"/>
      <c r="AV181" s="195"/>
      <c r="AW181" s="195"/>
      <c r="AX181" s="195"/>
      <c r="AY181" s="195"/>
      <c r="AZ181" s="195"/>
      <c r="BA181" s="195"/>
      <c r="BB181" s="195"/>
      <c r="BC181" s="195"/>
      <c r="BD181" s="195"/>
      <c r="BE181" s="195"/>
      <c r="BF181" s="195"/>
      <c r="BG181" s="195"/>
      <c r="BH181" s="195"/>
      <c r="BI181" s="195"/>
      <c r="BJ181" s="195"/>
    </row>
    <row r="182" spans="1:62" s="196" customFormat="1" ht="21" customHeight="1">
      <c r="A182" s="29"/>
      <c r="B182" s="21"/>
      <c r="C182" s="35"/>
      <c r="D182" s="34"/>
      <c r="E182" s="34" t="s">
        <v>229</v>
      </c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3"/>
      <c r="V182" s="40">
        <v>71392</v>
      </c>
      <c r="W182" s="40"/>
      <c r="X182" s="40">
        <v>76765</v>
      </c>
      <c r="Y182" s="194"/>
      <c r="Z182" s="194"/>
      <c r="AA182" s="194"/>
      <c r="AB182" s="194"/>
      <c r="AC182" s="194"/>
      <c r="AD182" s="194"/>
      <c r="AE182" s="194"/>
      <c r="AF182" s="194"/>
      <c r="AG182" s="194"/>
      <c r="AH182" s="194"/>
      <c r="AI182" s="194"/>
      <c r="AJ182" s="194"/>
      <c r="AK182" s="194"/>
      <c r="AL182" s="194"/>
      <c r="AM182" s="194"/>
      <c r="AN182" s="194"/>
      <c r="AO182" s="194"/>
      <c r="AP182" s="194"/>
      <c r="AQ182" s="194"/>
      <c r="AR182" s="194"/>
      <c r="AS182" s="195"/>
      <c r="AT182" s="195"/>
      <c r="AU182" s="195"/>
      <c r="AV182" s="195"/>
      <c r="AW182" s="195"/>
      <c r="AX182" s="195"/>
      <c r="AY182" s="195"/>
      <c r="AZ182" s="195"/>
      <c r="BA182" s="195"/>
      <c r="BB182" s="195"/>
      <c r="BC182" s="195"/>
      <c r="BD182" s="195"/>
      <c r="BE182" s="195"/>
      <c r="BF182" s="195"/>
      <c r="BG182" s="195"/>
      <c r="BH182" s="195"/>
      <c r="BI182" s="195"/>
      <c r="BJ182" s="195"/>
    </row>
    <row r="183" spans="1:62" s="196" customFormat="1" ht="21" customHeight="1">
      <c r="A183" s="172" t="s">
        <v>108</v>
      </c>
      <c r="B183" s="21"/>
      <c r="C183" s="35"/>
      <c r="D183" s="34" t="s">
        <v>325</v>
      </c>
      <c r="E183" s="34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3"/>
      <c r="V183" s="40"/>
      <c r="W183" s="40"/>
      <c r="X183" s="40"/>
      <c r="Y183" s="194"/>
      <c r="Z183" s="194"/>
      <c r="AA183" s="194"/>
      <c r="AB183" s="194"/>
      <c r="AC183" s="194"/>
      <c r="AD183" s="194"/>
      <c r="AE183" s="194"/>
      <c r="AF183" s="194"/>
      <c r="AG183" s="194"/>
      <c r="AH183" s="194"/>
      <c r="AI183" s="194"/>
      <c r="AJ183" s="194"/>
      <c r="AK183" s="194"/>
      <c r="AL183" s="194"/>
      <c r="AM183" s="194"/>
      <c r="AN183" s="194"/>
      <c r="AO183" s="194"/>
      <c r="AP183" s="194"/>
      <c r="AQ183" s="194"/>
      <c r="AR183" s="194"/>
      <c r="AS183" s="195"/>
      <c r="AT183" s="195"/>
      <c r="AU183" s="195"/>
      <c r="AV183" s="195"/>
      <c r="AW183" s="195"/>
      <c r="AX183" s="195"/>
      <c r="AY183" s="195"/>
      <c r="AZ183" s="195"/>
      <c r="BA183" s="195"/>
      <c r="BB183" s="195"/>
      <c r="BC183" s="195"/>
      <c r="BD183" s="195"/>
      <c r="BE183" s="195"/>
      <c r="BF183" s="195"/>
      <c r="BG183" s="195"/>
      <c r="BH183" s="195"/>
      <c r="BI183" s="195"/>
      <c r="BJ183" s="195"/>
    </row>
    <row r="184" spans="1:62" s="196" customFormat="1" ht="21" customHeight="1">
      <c r="A184" s="29"/>
      <c r="B184" s="21"/>
      <c r="C184" s="35"/>
      <c r="D184" s="34"/>
      <c r="E184" s="34" t="s">
        <v>229</v>
      </c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3"/>
      <c r="V184" s="40"/>
      <c r="W184" s="40"/>
      <c r="X184" s="40"/>
      <c r="Y184" s="194"/>
      <c r="Z184" s="194"/>
      <c r="AA184" s="194"/>
      <c r="AB184" s="194"/>
      <c r="AC184" s="194"/>
      <c r="AD184" s="194"/>
      <c r="AE184" s="194"/>
      <c r="AF184" s="194"/>
      <c r="AG184" s="194"/>
      <c r="AH184" s="194"/>
      <c r="AI184" s="194"/>
      <c r="AJ184" s="194"/>
      <c r="AK184" s="194"/>
      <c r="AL184" s="194"/>
      <c r="AM184" s="194"/>
      <c r="AN184" s="194"/>
      <c r="AO184" s="194"/>
      <c r="AP184" s="194"/>
      <c r="AQ184" s="194"/>
      <c r="AR184" s="194"/>
      <c r="AS184" s="195"/>
      <c r="AT184" s="195"/>
      <c r="AU184" s="195"/>
      <c r="AV184" s="195"/>
      <c r="AW184" s="195"/>
      <c r="AX184" s="195"/>
      <c r="AY184" s="195"/>
      <c r="AZ184" s="195"/>
      <c r="BA184" s="195"/>
      <c r="BB184" s="195"/>
      <c r="BC184" s="195"/>
      <c r="BD184" s="195"/>
      <c r="BE184" s="195"/>
      <c r="BF184" s="195"/>
      <c r="BG184" s="195"/>
      <c r="BH184" s="195"/>
      <c r="BI184" s="195"/>
      <c r="BJ184" s="195"/>
    </row>
    <row r="185" spans="1:62" s="196" customFormat="1" ht="21" customHeight="1">
      <c r="A185" s="172" t="s">
        <v>112</v>
      </c>
      <c r="B185" s="21"/>
      <c r="C185" s="35"/>
      <c r="D185" s="34" t="s">
        <v>330</v>
      </c>
      <c r="E185" s="34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3"/>
      <c r="V185" s="40">
        <v>21196</v>
      </c>
      <c r="W185" s="40"/>
      <c r="X185" s="40">
        <v>8840</v>
      </c>
      <c r="Y185" s="194"/>
      <c r="Z185" s="194"/>
      <c r="AA185" s="194"/>
      <c r="AB185" s="194"/>
      <c r="AC185" s="194"/>
      <c r="AD185" s="194"/>
      <c r="AE185" s="194"/>
      <c r="AF185" s="194"/>
      <c r="AG185" s="194"/>
      <c r="AH185" s="194"/>
      <c r="AI185" s="194"/>
      <c r="AJ185" s="194"/>
      <c r="AK185" s="194"/>
      <c r="AL185" s="194"/>
      <c r="AM185" s="194"/>
      <c r="AN185" s="194"/>
      <c r="AO185" s="194"/>
      <c r="AP185" s="194"/>
      <c r="AQ185" s="194"/>
      <c r="AR185" s="194"/>
      <c r="AS185" s="195"/>
      <c r="AT185" s="195"/>
      <c r="AU185" s="195"/>
      <c r="AV185" s="195"/>
      <c r="AW185" s="195"/>
      <c r="AX185" s="195"/>
      <c r="AY185" s="195"/>
      <c r="AZ185" s="195"/>
      <c r="BA185" s="195"/>
      <c r="BB185" s="195"/>
      <c r="BC185" s="195"/>
      <c r="BD185" s="195"/>
      <c r="BE185" s="195"/>
      <c r="BF185" s="195"/>
      <c r="BG185" s="195"/>
      <c r="BH185" s="195"/>
      <c r="BI185" s="195"/>
      <c r="BJ185" s="195"/>
    </row>
    <row r="186" spans="1:62" s="196" customFormat="1" ht="21" customHeight="1">
      <c r="A186" s="29"/>
      <c r="B186" s="21"/>
      <c r="C186" s="35"/>
      <c r="D186" s="34"/>
      <c r="E186" s="34" t="s">
        <v>229</v>
      </c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3"/>
      <c r="V186" s="40">
        <v>21196</v>
      </c>
      <c r="W186" s="40"/>
      <c r="X186" s="40">
        <v>8840</v>
      </c>
      <c r="Y186" s="194"/>
      <c r="Z186" s="194"/>
      <c r="AA186" s="194"/>
      <c r="AB186" s="194"/>
      <c r="AC186" s="194"/>
      <c r="AD186" s="194"/>
      <c r="AE186" s="194"/>
      <c r="AF186" s="194"/>
      <c r="AG186" s="194"/>
      <c r="AH186" s="194"/>
      <c r="AI186" s="194"/>
      <c r="AJ186" s="194"/>
      <c r="AK186" s="194"/>
      <c r="AL186" s="194"/>
      <c r="AM186" s="194"/>
      <c r="AN186" s="194"/>
      <c r="AO186" s="194"/>
      <c r="AP186" s="194"/>
      <c r="AQ186" s="194"/>
      <c r="AR186" s="194"/>
      <c r="AS186" s="195"/>
      <c r="AT186" s="195"/>
      <c r="AU186" s="195"/>
      <c r="AV186" s="195"/>
      <c r="AW186" s="195"/>
      <c r="AX186" s="195"/>
      <c r="AY186" s="195"/>
      <c r="AZ186" s="195"/>
      <c r="BA186" s="195"/>
      <c r="BB186" s="195"/>
      <c r="BC186" s="195"/>
      <c r="BD186" s="195"/>
      <c r="BE186" s="195"/>
      <c r="BF186" s="195"/>
      <c r="BG186" s="195"/>
      <c r="BH186" s="195"/>
      <c r="BI186" s="195"/>
      <c r="BJ186" s="195"/>
    </row>
    <row r="187" spans="1:62" s="196" customFormat="1" ht="21" customHeight="1">
      <c r="A187" s="172" t="s">
        <v>113</v>
      </c>
      <c r="B187" s="21"/>
      <c r="C187" s="35"/>
      <c r="D187" s="34" t="s">
        <v>231</v>
      </c>
      <c r="E187" s="34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3"/>
      <c r="V187" s="40">
        <v>9389</v>
      </c>
      <c r="W187" s="40"/>
      <c r="X187" s="40">
        <v>2270</v>
      </c>
      <c r="Y187" s="194"/>
      <c r="Z187" s="194"/>
      <c r="AA187" s="194"/>
      <c r="AB187" s="194"/>
      <c r="AC187" s="194"/>
      <c r="AD187" s="194"/>
      <c r="AE187" s="194"/>
      <c r="AF187" s="194"/>
      <c r="AG187" s="194"/>
      <c r="AH187" s="194"/>
      <c r="AI187" s="194"/>
      <c r="AJ187" s="194"/>
      <c r="AK187" s="194"/>
      <c r="AL187" s="194"/>
      <c r="AM187" s="194"/>
      <c r="AN187" s="194"/>
      <c r="AO187" s="194"/>
      <c r="AP187" s="194"/>
      <c r="AQ187" s="194"/>
      <c r="AR187" s="194"/>
      <c r="AS187" s="195"/>
      <c r="AT187" s="195"/>
      <c r="AU187" s="195"/>
      <c r="AV187" s="195"/>
      <c r="AW187" s="195"/>
      <c r="AX187" s="195"/>
      <c r="AY187" s="195"/>
      <c r="AZ187" s="195"/>
      <c r="BA187" s="195"/>
      <c r="BB187" s="195"/>
      <c r="BC187" s="195"/>
      <c r="BD187" s="195"/>
      <c r="BE187" s="195"/>
      <c r="BF187" s="195"/>
      <c r="BG187" s="195"/>
      <c r="BH187" s="195"/>
      <c r="BI187" s="195"/>
      <c r="BJ187" s="195"/>
    </row>
    <row r="188" spans="1:62" s="196" customFormat="1" ht="21" customHeight="1">
      <c r="A188" s="29"/>
      <c r="B188" s="21"/>
      <c r="C188" s="35"/>
      <c r="D188" s="34"/>
      <c r="E188" s="34" t="s">
        <v>229</v>
      </c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3"/>
      <c r="V188" s="40">
        <v>9386</v>
      </c>
      <c r="W188" s="40"/>
      <c r="X188" s="40">
        <v>2267</v>
      </c>
      <c r="Y188" s="194"/>
      <c r="Z188" s="194"/>
      <c r="AA188" s="194"/>
      <c r="AB188" s="194"/>
      <c r="AC188" s="194"/>
      <c r="AD188" s="194"/>
      <c r="AE188" s="194"/>
      <c r="AF188" s="194"/>
      <c r="AG188" s="194"/>
      <c r="AH188" s="194"/>
      <c r="AI188" s="194"/>
      <c r="AJ188" s="194"/>
      <c r="AK188" s="194"/>
      <c r="AL188" s="194"/>
      <c r="AM188" s="194"/>
      <c r="AN188" s="194"/>
      <c r="AO188" s="194"/>
      <c r="AP188" s="194"/>
      <c r="AQ188" s="194"/>
      <c r="AR188" s="194"/>
      <c r="AS188" s="195"/>
      <c r="AT188" s="195"/>
      <c r="AU188" s="195"/>
      <c r="AV188" s="195"/>
      <c r="AW188" s="195"/>
      <c r="AX188" s="195"/>
      <c r="AY188" s="195"/>
      <c r="AZ188" s="195"/>
      <c r="BA188" s="195"/>
      <c r="BB188" s="195"/>
      <c r="BC188" s="195"/>
      <c r="BD188" s="195"/>
      <c r="BE188" s="195"/>
      <c r="BF188" s="195"/>
      <c r="BG188" s="195"/>
      <c r="BH188" s="195"/>
      <c r="BI188" s="195"/>
      <c r="BJ188" s="195"/>
    </row>
    <row r="189" spans="1:62" s="196" customFormat="1" ht="21" customHeight="1">
      <c r="A189" s="172" t="s">
        <v>114</v>
      </c>
      <c r="B189" s="21"/>
      <c r="C189" s="35"/>
      <c r="D189" s="34" t="s">
        <v>109</v>
      </c>
      <c r="E189" s="34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3"/>
      <c r="V189" s="40">
        <v>2273</v>
      </c>
      <c r="W189" s="40"/>
      <c r="X189" s="40">
        <v>514</v>
      </c>
      <c r="Y189" s="194"/>
      <c r="Z189" s="194"/>
      <c r="AA189" s="194"/>
      <c r="AB189" s="194"/>
      <c r="AC189" s="194"/>
      <c r="AD189" s="194"/>
      <c r="AE189" s="194"/>
      <c r="AF189" s="194"/>
      <c r="AG189" s="194"/>
      <c r="AH189" s="194"/>
      <c r="AI189" s="194"/>
      <c r="AJ189" s="194"/>
      <c r="AK189" s="194"/>
      <c r="AL189" s="194"/>
      <c r="AM189" s="194"/>
      <c r="AN189" s="194"/>
      <c r="AO189" s="194"/>
      <c r="AP189" s="194"/>
      <c r="AQ189" s="194"/>
      <c r="AR189" s="194"/>
      <c r="AS189" s="195"/>
      <c r="AT189" s="195"/>
      <c r="AU189" s="195"/>
      <c r="AV189" s="195"/>
      <c r="AW189" s="195"/>
      <c r="AX189" s="195"/>
      <c r="AY189" s="195"/>
      <c r="AZ189" s="195"/>
      <c r="BA189" s="195"/>
      <c r="BB189" s="195"/>
      <c r="BC189" s="195"/>
      <c r="BD189" s="195"/>
      <c r="BE189" s="195"/>
      <c r="BF189" s="195"/>
      <c r="BG189" s="195"/>
      <c r="BH189" s="195"/>
      <c r="BI189" s="195"/>
      <c r="BJ189" s="195"/>
    </row>
    <row r="190" spans="1:62" s="196" customFormat="1" ht="21" customHeight="1">
      <c r="A190" s="29"/>
      <c r="B190" s="21"/>
      <c r="C190" s="35"/>
      <c r="D190" s="34"/>
      <c r="E190" s="34" t="s">
        <v>292</v>
      </c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3"/>
      <c r="V190" s="40"/>
      <c r="W190" s="40"/>
      <c r="X190" s="40"/>
      <c r="Y190" s="194"/>
      <c r="Z190" s="194"/>
      <c r="AA190" s="194"/>
      <c r="AB190" s="194"/>
      <c r="AC190" s="194"/>
      <c r="AD190" s="194"/>
      <c r="AE190" s="194"/>
      <c r="AF190" s="194"/>
      <c r="AG190" s="194"/>
      <c r="AH190" s="194"/>
      <c r="AI190" s="194"/>
      <c r="AJ190" s="194"/>
      <c r="AK190" s="194"/>
      <c r="AL190" s="194"/>
      <c r="AM190" s="194"/>
      <c r="AN190" s="194"/>
      <c r="AO190" s="194"/>
      <c r="AP190" s="194"/>
      <c r="AQ190" s="194"/>
      <c r="AR190" s="194"/>
      <c r="AS190" s="195"/>
      <c r="AT190" s="195"/>
      <c r="AU190" s="195"/>
      <c r="AV190" s="195"/>
      <c r="AW190" s="195"/>
      <c r="AX190" s="195"/>
      <c r="AY190" s="195"/>
      <c r="AZ190" s="195"/>
      <c r="BA190" s="195"/>
      <c r="BB190" s="195"/>
      <c r="BC190" s="195"/>
      <c r="BD190" s="195"/>
      <c r="BE190" s="195"/>
      <c r="BF190" s="195"/>
      <c r="BG190" s="195"/>
      <c r="BH190" s="195"/>
      <c r="BI190" s="195"/>
      <c r="BJ190" s="195"/>
    </row>
    <row r="191" spans="1:62" s="177" customFormat="1" ht="21" customHeight="1">
      <c r="A191" s="173" t="s">
        <v>103</v>
      </c>
      <c r="B191" s="18"/>
      <c r="C191" s="36" t="s">
        <v>111</v>
      </c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20" t="s">
        <v>232</v>
      </c>
      <c r="V191" s="95">
        <f>V181+V183+V185+V187+V189</f>
        <v>104250</v>
      </c>
      <c r="W191" s="95">
        <f>W181+W183+W185+W187+W189</f>
        <v>0</v>
      </c>
      <c r="X191" s="95">
        <f>X181+X183+X185+X187+X189</f>
        <v>88389</v>
      </c>
      <c r="Y191" s="199"/>
      <c r="Z191" s="199"/>
      <c r="AA191" s="199"/>
      <c r="AB191" s="199"/>
      <c r="AC191" s="199"/>
      <c r="AD191" s="199"/>
      <c r="AE191" s="199"/>
      <c r="AF191" s="199"/>
      <c r="AG191" s="199"/>
      <c r="AH191" s="199"/>
      <c r="AI191" s="199"/>
      <c r="AJ191" s="199"/>
      <c r="AK191" s="199"/>
      <c r="AL191" s="199"/>
      <c r="AM191" s="199"/>
      <c r="AN191" s="199"/>
      <c r="AO191" s="199"/>
      <c r="AP191" s="199"/>
      <c r="AQ191" s="199"/>
      <c r="AR191" s="200"/>
      <c r="AS191" s="179"/>
      <c r="AT191" s="179"/>
      <c r="AU191" s="179"/>
      <c r="AV191" s="179"/>
      <c r="AW191" s="179"/>
      <c r="AX191" s="179"/>
      <c r="AY191" s="179"/>
      <c r="AZ191" s="179"/>
      <c r="BA191" s="179"/>
      <c r="BB191" s="179"/>
      <c r="BC191" s="179"/>
      <c r="BD191" s="179"/>
      <c r="BE191" s="179"/>
      <c r="BF191" s="179"/>
      <c r="BG191" s="179"/>
      <c r="BH191" s="179"/>
      <c r="BI191" s="179"/>
      <c r="BJ191" s="179"/>
    </row>
    <row r="192" spans="1:62" s="196" customFormat="1" ht="21" customHeight="1">
      <c r="A192" s="172" t="s">
        <v>123</v>
      </c>
      <c r="B192" s="21"/>
      <c r="C192" s="36"/>
      <c r="D192" s="34" t="s">
        <v>326</v>
      </c>
      <c r="E192" s="34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4"/>
      <c r="V192" s="40"/>
      <c r="W192" s="40"/>
      <c r="X192" s="40"/>
      <c r="Y192" s="194"/>
      <c r="Z192" s="194"/>
      <c r="AA192" s="194"/>
      <c r="AB192" s="194"/>
      <c r="AC192" s="194"/>
      <c r="AD192" s="194"/>
      <c r="AE192" s="194"/>
      <c r="AF192" s="194"/>
      <c r="AG192" s="194"/>
      <c r="AH192" s="194"/>
      <c r="AI192" s="194"/>
      <c r="AJ192" s="194"/>
      <c r="AK192" s="194"/>
      <c r="AL192" s="194"/>
      <c r="AM192" s="194"/>
      <c r="AN192" s="194"/>
      <c r="AO192" s="194"/>
      <c r="AP192" s="194"/>
      <c r="AQ192" s="194"/>
      <c r="AR192" s="201"/>
      <c r="AS192" s="195"/>
      <c r="AT192" s="195"/>
      <c r="AU192" s="195"/>
      <c r="AV192" s="195"/>
      <c r="AW192" s="195"/>
      <c r="AX192" s="195"/>
      <c r="AY192" s="195"/>
      <c r="AZ192" s="195"/>
      <c r="BA192" s="195"/>
      <c r="BB192" s="195"/>
      <c r="BC192" s="195"/>
      <c r="BD192" s="195"/>
      <c r="BE192" s="195"/>
      <c r="BF192" s="195"/>
      <c r="BG192" s="195"/>
      <c r="BH192" s="195"/>
      <c r="BI192" s="195"/>
      <c r="BJ192" s="195"/>
    </row>
    <row r="193" spans="1:62" s="196" customFormat="1" ht="21" customHeight="1">
      <c r="A193" s="29"/>
      <c r="B193" s="21"/>
      <c r="C193" s="36"/>
      <c r="D193" s="34"/>
      <c r="E193" s="34" t="s">
        <v>233</v>
      </c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4"/>
      <c r="V193" s="40"/>
      <c r="W193" s="40"/>
      <c r="X193" s="40"/>
      <c r="Y193" s="194"/>
      <c r="Z193" s="194"/>
      <c r="AA193" s="194"/>
      <c r="AB193" s="194"/>
      <c r="AC193" s="194"/>
      <c r="AD193" s="194"/>
      <c r="AE193" s="194"/>
      <c r="AF193" s="194"/>
      <c r="AG193" s="194"/>
      <c r="AH193" s="194"/>
      <c r="AI193" s="194"/>
      <c r="AJ193" s="194"/>
      <c r="AK193" s="194"/>
      <c r="AL193" s="194"/>
      <c r="AM193" s="194"/>
      <c r="AN193" s="194"/>
      <c r="AO193" s="194"/>
      <c r="AP193" s="194"/>
      <c r="AQ193" s="194"/>
      <c r="AR193" s="201"/>
      <c r="AS193" s="195"/>
      <c r="AT193" s="195"/>
      <c r="AU193" s="195"/>
      <c r="AV193" s="195"/>
      <c r="AW193" s="195"/>
      <c r="AX193" s="195"/>
      <c r="AY193" s="195"/>
      <c r="AZ193" s="195"/>
      <c r="BA193" s="195"/>
      <c r="BB193" s="195"/>
      <c r="BC193" s="195"/>
      <c r="BD193" s="195"/>
      <c r="BE193" s="195"/>
      <c r="BF193" s="195"/>
      <c r="BG193" s="195"/>
      <c r="BH193" s="195"/>
      <c r="BI193" s="195"/>
      <c r="BJ193" s="195"/>
    </row>
    <row r="194" spans="1:62" s="196" customFormat="1" ht="21" customHeight="1">
      <c r="A194" s="172" t="s">
        <v>124</v>
      </c>
      <c r="B194" s="21"/>
      <c r="C194" s="36"/>
      <c r="D194" s="34" t="s">
        <v>331</v>
      </c>
      <c r="E194" s="34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4"/>
      <c r="V194" s="40"/>
      <c r="W194" s="40"/>
      <c r="X194" s="40"/>
      <c r="Y194" s="194"/>
      <c r="Z194" s="194"/>
      <c r="AA194" s="194"/>
      <c r="AB194" s="194"/>
      <c r="AC194" s="194"/>
      <c r="AD194" s="194"/>
      <c r="AE194" s="194"/>
      <c r="AF194" s="194"/>
      <c r="AG194" s="194"/>
      <c r="AH194" s="194"/>
      <c r="AI194" s="194"/>
      <c r="AJ194" s="194"/>
      <c r="AK194" s="194"/>
      <c r="AL194" s="194"/>
      <c r="AM194" s="194"/>
      <c r="AN194" s="194"/>
      <c r="AO194" s="194"/>
      <c r="AP194" s="194"/>
      <c r="AQ194" s="194"/>
      <c r="AR194" s="201"/>
      <c r="AS194" s="195"/>
      <c r="AT194" s="195"/>
      <c r="AU194" s="195"/>
      <c r="AV194" s="195"/>
      <c r="AW194" s="195"/>
      <c r="AX194" s="195"/>
      <c r="AY194" s="195"/>
      <c r="AZ194" s="195"/>
      <c r="BA194" s="195"/>
      <c r="BB194" s="195"/>
      <c r="BC194" s="195"/>
      <c r="BD194" s="195"/>
      <c r="BE194" s="195"/>
      <c r="BF194" s="195"/>
      <c r="BG194" s="195"/>
      <c r="BH194" s="195"/>
      <c r="BI194" s="195"/>
      <c r="BJ194" s="195"/>
    </row>
    <row r="195" spans="1:62" s="196" customFormat="1" ht="21" customHeight="1">
      <c r="A195" s="29"/>
      <c r="B195" s="21"/>
      <c r="C195" s="36"/>
      <c r="D195" s="34"/>
      <c r="E195" s="34" t="s">
        <v>233</v>
      </c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4"/>
      <c r="V195" s="40"/>
      <c r="W195" s="40"/>
      <c r="X195" s="40"/>
      <c r="Y195" s="194"/>
      <c r="Z195" s="194"/>
      <c r="AA195" s="194"/>
      <c r="AB195" s="194"/>
      <c r="AC195" s="194"/>
      <c r="AD195" s="194"/>
      <c r="AE195" s="194"/>
      <c r="AF195" s="194"/>
      <c r="AG195" s="194"/>
      <c r="AH195" s="194"/>
      <c r="AI195" s="194"/>
      <c r="AJ195" s="194"/>
      <c r="AK195" s="194"/>
      <c r="AL195" s="194"/>
      <c r="AM195" s="194"/>
      <c r="AN195" s="194"/>
      <c r="AO195" s="194"/>
      <c r="AP195" s="194"/>
      <c r="AQ195" s="194"/>
      <c r="AR195" s="201"/>
      <c r="AS195" s="195"/>
      <c r="AT195" s="195"/>
      <c r="AU195" s="195"/>
      <c r="AV195" s="195"/>
      <c r="AW195" s="195"/>
      <c r="AX195" s="195"/>
      <c r="AY195" s="195"/>
      <c r="AZ195" s="195"/>
      <c r="BA195" s="195"/>
      <c r="BB195" s="195"/>
      <c r="BC195" s="195"/>
      <c r="BD195" s="195"/>
      <c r="BE195" s="195"/>
      <c r="BF195" s="195"/>
      <c r="BG195" s="195"/>
      <c r="BH195" s="195"/>
      <c r="BI195" s="195"/>
      <c r="BJ195" s="195"/>
    </row>
    <row r="196" spans="1:62" s="196" customFormat="1" ht="21" customHeight="1">
      <c r="A196" s="172" t="s">
        <v>128</v>
      </c>
      <c r="B196" s="21"/>
      <c r="C196" s="36"/>
      <c r="D196" s="34" t="s">
        <v>337</v>
      </c>
      <c r="E196" s="34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3"/>
      <c r="V196" s="40">
        <v>2101</v>
      </c>
      <c r="W196" s="40"/>
      <c r="X196" s="40">
        <v>161</v>
      </c>
      <c r="Y196" s="194"/>
      <c r="Z196" s="194"/>
      <c r="AA196" s="194"/>
      <c r="AB196" s="194"/>
      <c r="AC196" s="194"/>
      <c r="AD196" s="194"/>
      <c r="AE196" s="194"/>
      <c r="AF196" s="194"/>
      <c r="AG196" s="194"/>
      <c r="AH196" s="194"/>
      <c r="AI196" s="194"/>
      <c r="AJ196" s="194"/>
      <c r="AK196" s="194"/>
      <c r="AL196" s="194"/>
      <c r="AM196" s="194"/>
      <c r="AN196" s="194"/>
      <c r="AO196" s="194"/>
      <c r="AP196" s="194"/>
      <c r="AQ196" s="194"/>
      <c r="AR196" s="194"/>
      <c r="AS196" s="195"/>
      <c r="AT196" s="195"/>
      <c r="AU196" s="195"/>
      <c r="AV196" s="195"/>
      <c r="AW196" s="195"/>
      <c r="AX196" s="195"/>
      <c r="AY196" s="195"/>
      <c r="AZ196" s="195"/>
      <c r="BA196" s="195"/>
      <c r="BB196" s="195"/>
      <c r="BC196" s="195"/>
      <c r="BD196" s="195"/>
      <c r="BE196" s="195"/>
      <c r="BF196" s="195"/>
      <c r="BG196" s="195"/>
      <c r="BH196" s="195"/>
      <c r="BI196" s="195"/>
      <c r="BJ196" s="195"/>
    </row>
    <row r="197" spans="1:62" s="196" customFormat="1" ht="21" customHeight="1">
      <c r="A197" s="29"/>
      <c r="B197" s="21"/>
      <c r="C197" s="36"/>
      <c r="D197" s="34"/>
      <c r="E197" s="34" t="s">
        <v>233</v>
      </c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4"/>
      <c r="V197" s="40">
        <v>621</v>
      </c>
      <c r="W197" s="40"/>
      <c r="X197" s="40">
        <v>161</v>
      </c>
      <c r="Y197" s="194"/>
      <c r="Z197" s="194"/>
      <c r="AA197" s="194"/>
      <c r="AB197" s="194"/>
      <c r="AC197" s="194"/>
      <c r="AD197" s="194"/>
      <c r="AE197" s="194"/>
      <c r="AF197" s="194"/>
      <c r="AG197" s="194"/>
      <c r="AH197" s="194"/>
      <c r="AI197" s="194"/>
      <c r="AJ197" s="194"/>
      <c r="AK197" s="194"/>
      <c r="AL197" s="194"/>
      <c r="AM197" s="194"/>
      <c r="AN197" s="194"/>
      <c r="AO197" s="194"/>
      <c r="AP197" s="194"/>
      <c r="AQ197" s="194"/>
      <c r="AR197" s="201"/>
      <c r="AS197" s="195"/>
      <c r="AT197" s="195"/>
      <c r="AU197" s="195"/>
      <c r="AV197" s="195"/>
      <c r="AW197" s="195"/>
      <c r="AX197" s="195"/>
      <c r="AY197" s="195"/>
      <c r="AZ197" s="195"/>
      <c r="BA197" s="195"/>
      <c r="BB197" s="195"/>
      <c r="BC197" s="195"/>
      <c r="BD197" s="195"/>
      <c r="BE197" s="195"/>
      <c r="BF197" s="195"/>
      <c r="BG197" s="195"/>
      <c r="BH197" s="195"/>
      <c r="BI197" s="195"/>
      <c r="BJ197" s="195"/>
    </row>
    <row r="198" spans="1:62" s="196" customFormat="1" ht="21" customHeight="1">
      <c r="A198" s="172" t="s">
        <v>129</v>
      </c>
      <c r="B198" s="21"/>
      <c r="C198" s="36"/>
      <c r="D198" s="34" t="s">
        <v>327</v>
      </c>
      <c r="E198" s="34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3"/>
      <c r="V198" s="40"/>
      <c r="W198" s="40"/>
      <c r="X198" s="40"/>
      <c r="Y198" s="194"/>
      <c r="Z198" s="194"/>
      <c r="AA198" s="194"/>
      <c r="AB198" s="194"/>
      <c r="AC198" s="194"/>
      <c r="AD198" s="194"/>
      <c r="AE198" s="194"/>
      <c r="AF198" s="194"/>
      <c r="AG198" s="194"/>
      <c r="AH198" s="194"/>
      <c r="AI198" s="194"/>
      <c r="AJ198" s="194"/>
      <c r="AK198" s="194"/>
      <c r="AL198" s="194"/>
      <c r="AM198" s="194"/>
      <c r="AN198" s="194"/>
      <c r="AO198" s="194"/>
      <c r="AP198" s="194"/>
      <c r="AQ198" s="194"/>
      <c r="AR198" s="194"/>
      <c r="AS198" s="195"/>
      <c r="AT198" s="195"/>
      <c r="AU198" s="195"/>
      <c r="AV198" s="195"/>
      <c r="AW198" s="195"/>
      <c r="AX198" s="195"/>
      <c r="AY198" s="195"/>
      <c r="AZ198" s="195"/>
      <c r="BA198" s="195"/>
      <c r="BB198" s="195"/>
      <c r="BC198" s="195"/>
      <c r="BD198" s="195"/>
      <c r="BE198" s="195"/>
      <c r="BF198" s="195"/>
      <c r="BG198" s="195"/>
      <c r="BH198" s="195"/>
      <c r="BI198" s="195"/>
      <c r="BJ198" s="195"/>
    </row>
    <row r="199" spans="1:62" s="196" customFormat="1" ht="21" customHeight="1">
      <c r="A199" s="172" t="s">
        <v>130</v>
      </c>
      <c r="B199" s="21"/>
      <c r="C199" s="36"/>
      <c r="D199" s="34" t="s">
        <v>115</v>
      </c>
      <c r="E199" s="34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3"/>
      <c r="V199" s="40">
        <v>8160</v>
      </c>
      <c r="W199" s="40"/>
      <c r="X199" s="40">
        <v>21459</v>
      </c>
      <c r="Y199" s="194"/>
      <c r="Z199" s="194"/>
      <c r="AA199" s="194"/>
      <c r="AB199" s="194"/>
      <c r="AC199" s="194"/>
      <c r="AD199" s="194"/>
      <c r="AE199" s="194"/>
      <c r="AF199" s="194"/>
      <c r="AG199" s="194"/>
      <c r="AH199" s="194"/>
      <c r="AI199" s="194"/>
      <c r="AJ199" s="194"/>
      <c r="AK199" s="194"/>
      <c r="AL199" s="194"/>
      <c r="AM199" s="194"/>
      <c r="AN199" s="194"/>
      <c r="AO199" s="194"/>
      <c r="AP199" s="194"/>
      <c r="AQ199" s="194"/>
      <c r="AR199" s="194"/>
      <c r="AS199" s="195"/>
      <c r="AT199" s="195"/>
      <c r="AU199" s="195"/>
      <c r="AV199" s="195"/>
      <c r="AW199" s="195"/>
      <c r="AX199" s="195"/>
      <c r="AY199" s="195"/>
      <c r="AZ199" s="195"/>
      <c r="BA199" s="195"/>
      <c r="BB199" s="195"/>
      <c r="BC199" s="195"/>
      <c r="BD199" s="195"/>
      <c r="BE199" s="195"/>
      <c r="BF199" s="195"/>
      <c r="BG199" s="195"/>
      <c r="BH199" s="195"/>
      <c r="BI199" s="195"/>
      <c r="BJ199" s="195"/>
    </row>
    <row r="200" spans="1:62" s="196" customFormat="1" ht="21" customHeight="1">
      <c r="A200" s="29"/>
      <c r="B200" s="21"/>
      <c r="C200" s="36"/>
      <c r="D200" s="34"/>
      <c r="E200" s="34" t="s">
        <v>292</v>
      </c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3"/>
      <c r="V200" s="40"/>
      <c r="W200" s="40"/>
      <c r="X200" s="40"/>
      <c r="Y200" s="194"/>
      <c r="Z200" s="194"/>
      <c r="AA200" s="194"/>
      <c r="AB200" s="194"/>
      <c r="AC200" s="194"/>
      <c r="AD200" s="194"/>
      <c r="AE200" s="194"/>
      <c r="AF200" s="194"/>
      <c r="AG200" s="194"/>
      <c r="AH200" s="194"/>
      <c r="AI200" s="194"/>
      <c r="AJ200" s="194"/>
      <c r="AK200" s="194"/>
      <c r="AL200" s="194"/>
      <c r="AM200" s="194"/>
      <c r="AN200" s="194"/>
      <c r="AO200" s="194"/>
      <c r="AP200" s="194"/>
      <c r="AQ200" s="194"/>
      <c r="AR200" s="194"/>
      <c r="AS200" s="195"/>
      <c r="AT200" s="195"/>
      <c r="AU200" s="195"/>
      <c r="AV200" s="195"/>
      <c r="AW200" s="195"/>
      <c r="AX200" s="195"/>
      <c r="AY200" s="195"/>
      <c r="AZ200" s="195"/>
      <c r="BA200" s="195"/>
      <c r="BB200" s="195"/>
      <c r="BC200" s="195"/>
      <c r="BD200" s="195"/>
      <c r="BE200" s="195"/>
      <c r="BF200" s="195"/>
      <c r="BG200" s="195"/>
      <c r="BH200" s="195"/>
      <c r="BI200" s="195"/>
      <c r="BJ200" s="195"/>
    </row>
    <row r="201" spans="1:62" s="177" customFormat="1" ht="21" customHeight="1">
      <c r="A201" s="173" t="s">
        <v>110</v>
      </c>
      <c r="B201" s="18"/>
      <c r="C201" s="36" t="s">
        <v>117</v>
      </c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20" t="s">
        <v>328</v>
      </c>
      <c r="V201" s="95">
        <f>V192+V194+V196+V198+V199</f>
        <v>10261</v>
      </c>
      <c r="W201" s="95">
        <f>W192+W194+W196+W198+W199</f>
        <v>0</v>
      </c>
      <c r="X201" s="95">
        <f>X192+X194+X196+X198+X199</f>
        <v>21620</v>
      </c>
      <c r="Y201" s="199"/>
      <c r="Z201" s="199"/>
      <c r="AA201" s="199"/>
      <c r="AB201" s="199"/>
      <c r="AC201" s="199"/>
      <c r="AD201" s="199"/>
      <c r="AE201" s="199"/>
      <c r="AF201" s="199"/>
      <c r="AG201" s="199"/>
      <c r="AH201" s="199"/>
      <c r="AI201" s="199"/>
      <c r="AJ201" s="199"/>
      <c r="AK201" s="199"/>
      <c r="AL201" s="199"/>
      <c r="AM201" s="199"/>
      <c r="AN201" s="199"/>
      <c r="AO201" s="199"/>
      <c r="AP201" s="199"/>
      <c r="AQ201" s="199"/>
      <c r="AR201" s="200"/>
      <c r="AS201" s="179"/>
      <c r="AT201" s="179"/>
      <c r="AU201" s="179"/>
      <c r="AV201" s="179"/>
      <c r="AW201" s="179"/>
      <c r="AX201" s="179"/>
      <c r="AY201" s="179"/>
      <c r="AZ201" s="179"/>
      <c r="BA201" s="179"/>
      <c r="BB201" s="179"/>
      <c r="BC201" s="179"/>
      <c r="BD201" s="179"/>
      <c r="BE201" s="179"/>
      <c r="BF201" s="179"/>
      <c r="BG201" s="179"/>
      <c r="BH201" s="179"/>
      <c r="BI201" s="179"/>
      <c r="BJ201" s="179"/>
    </row>
    <row r="202" spans="1:62" s="177" customFormat="1" ht="21" customHeight="1">
      <c r="A202" s="174" t="s">
        <v>183</v>
      </c>
      <c r="B202" s="18"/>
      <c r="C202" s="37" t="s">
        <v>118</v>
      </c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20" t="s">
        <v>256</v>
      </c>
      <c r="V202" s="151">
        <f>V191-V201</f>
        <v>93989</v>
      </c>
      <c r="W202" s="151">
        <f>W191-W201</f>
        <v>0</v>
      </c>
      <c r="X202" s="151">
        <f>X191-X201</f>
        <v>66769</v>
      </c>
      <c r="Y202" s="199"/>
      <c r="Z202" s="199"/>
      <c r="AA202" s="199"/>
      <c r="AB202" s="199"/>
      <c r="AC202" s="199"/>
      <c r="AD202" s="199"/>
      <c r="AE202" s="199"/>
      <c r="AF202" s="199"/>
      <c r="AG202" s="199"/>
      <c r="AH202" s="199"/>
      <c r="AI202" s="199"/>
      <c r="AJ202" s="199"/>
      <c r="AK202" s="199"/>
      <c r="AL202" s="199"/>
      <c r="AM202" s="199"/>
      <c r="AN202" s="199"/>
      <c r="AO202" s="199"/>
      <c r="AP202" s="199"/>
      <c r="AQ202" s="199"/>
      <c r="AR202" s="200"/>
      <c r="AS202" s="179"/>
      <c r="AT202" s="179"/>
      <c r="AU202" s="179"/>
      <c r="AV202" s="179"/>
      <c r="AW202" s="179"/>
      <c r="AX202" s="179"/>
      <c r="AY202" s="179"/>
      <c r="AZ202" s="179"/>
      <c r="BA202" s="179"/>
      <c r="BB202" s="179"/>
      <c r="BC202" s="179"/>
      <c r="BD202" s="179"/>
      <c r="BE202" s="179"/>
      <c r="BF202" s="179"/>
      <c r="BG202" s="179"/>
      <c r="BH202" s="179"/>
      <c r="BI202" s="179"/>
      <c r="BJ202" s="179"/>
    </row>
    <row r="203" spans="1:62" s="177" customFormat="1" ht="21" customHeight="1">
      <c r="A203" s="174" t="s">
        <v>184</v>
      </c>
      <c r="B203" s="18"/>
      <c r="C203" s="37" t="s">
        <v>120</v>
      </c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20" t="s">
        <v>119</v>
      </c>
      <c r="V203" s="151">
        <f>V180+V202</f>
        <v>350759</v>
      </c>
      <c r="W203" s="151">
        <f>W180+W202</f>
        <v>0</v>
      </c>
      <c r="X203" s="151">
        <f>X180+X202</f>
        <v>504964</v>
      </c>
      <c r="Y203" s="199"/>
      <c r="Z203" s="199"/>
      <c r="AA203" s="199"/>
      <c r="AB203" s="199"/>
      <c r="AC203" s="199"/>
      <c r="AD203" s="199"/>
      <c r="AE203" s="199"/>
      <c r="AF203" s="199"/>
      <c r="AG203" s="199"/>
      <c r="AH203" s="199"/>
      <c r="AI203" s="199"/>
      <c r="AJ203" s="199"/>
      <c r="AK203" s="199"/>
      <c r="AL203" s="199"/>
      <c r="AM203" s="199"/>
      <c r="AN203" s="199"/>
      <c r="AO203" s="199"/>
      <c r="AP203" s="199"/>
      <c r="AQ203" s="199"/>
      <c r="AR203" s="200"/>
      <c r="AS203" s="179"/>
      <c r="AT203" s="179"/>
      <c r="AU203" s="179"/>
      <c r="AV203" s="179"/>
      <c r="AW203" s="179"/>
      <c r="AX203" s="179"/>
      <c r="AY203" s="179"/>
      <c r="AZ203" s="179"/>
      <c r="BA203" s="179"/>
      <c r="BB203" s="179"/>
      <c r="BC203" s="179"/>
      <c r="BD203" s="179"/>
      <c r="BE203" s="179"/>
      <c r="BF203" s="179"/>
      <c r="BG203" s="179"/>
      <c r="BH203" s="179"/>
      <c r="BI203" s="179"/>
      <c r="BJ203" s="179"/>
    </row>
    <row r="204" spans="1:62" s="177" customFormat="1" ht="21" customHeight="1">
      <c r="A204" s="173" t="s">
        <v>116</v>
      </c>
      <c r="B204" s="18"/>
      <c r="C204" s="36" t="s">
        <v>121</v>
      </c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20"/>
      <c r="V204" s="39">
        <v>44656</v>
      </c>
      <c r="W204" s="39"/>
      <c r="X204" s="39">
        <v>64307</v>
      </c>
      <c r="Y204" s="199"/>
      <c r="Z204" s="199"/>
      <c r="AA204" s="199"/>
      <c r="AB204" s="199"/>
      <c r="AC204" s="199"/>
      <c r="AD204" s="199"/>
      <c r="AE204" s="199"/>
      <c r="AF204" s="199"/>
      <c r="AG204" s="199"/>
      <c r="AH204" s="199"/>
      <c r="AI204" s="199"/>
      <c r="AJ204" s="199"/>
      <c r="AK204" s="199"/>
      <c r="AL204" s="199"/>
      <c r="AM204" s="199"/>
      <c r="AN204" s="199"/>
      <c r="AO204" s="199"/>
      <c r="AP204" s="199"/>
      <c r="AQ204" s="199"/>
      <c r="AR204" s="199"/>
      <c r="AS204" s="179"/>
      <c r="AT204" s="179"/>
      <c r="AU204" s="179"/>
      <c r="AV204" s="179"/>
      <c r="AW204" s="179"/>
      <c r="AX204" s="179"/>
      <c r="AY204" s="179"/>
      <c r="AZ204" s="179"/>
      <c r="BA204" s="179"/>
      <c r="BB204" s="179"/>
      <c r="BC204" s="179"/>
      <c r="BD204" s="179"/>
      <c r="BE204" s="179"/>
      <c r="BF204" s="179"/>
      <c r="BG204" s="179"/>
      <c r="BH204" s="179"/>
      <c r="BI204" s="179"/>
      <c r="BJ204" s="179"/>
    </row>
    <row r="205" spans="1:62" s="177" customFormat="1" ht="21" customHeight="1">
      <c r="A205" s="174" t="s">
        <v>185</v>
      </c>
      <c r="B205" s="19"/>
      <c r="C205" s="37" t="s">
        <v>122</v>
      </c>
      <c r="D205" s="19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20" t="s">
        <v>329</v>
      </c>
      <c r="V205" s="151">
        <f>V203-V204</f>
        <v>306103</v>
      </c>
      <c r="W205" s="151">
        <f>W203-W204</f>
        <v>0</v>
      </c>
      <c r="X205" s="151">
        <f>X203-X204</f>
        <v>440657</v>
      </c>
      <c r="Y205" s="199"/>
      <c r="Z205" s="199"/>
      <c r="AA205" s="199"/>
      <c r="AB205" s="199"/>
      <c r="AC205" s="199"/>
      <c r="AD205" s="199"/>
      <c r="AE205" s="199"/>
      <c r="AF205" s="199"/>
      <c r="AG205" s="199"/>
      <c r="AH205" s="199"/>
      <c r="AI205" s="199"/>
      <c r="AJ205" s="199"/>
      <c r="AK205" s="199"/>
      <c r="AL205" s="199"/>
      <c r="AM205" s="199"/>
      <c r="AN205" s="199"/>
      <c r="AO205" s="199"/>
      <c r="AP205" s="199"/>
      <c r="AQ205" s="199"/>
      <c r="AR205" s="200"/>
      <c r="AS205" s="179"/>
      <c r="AT205" s="179"/>
      <c r="AU205" s="179"/>
      <c r="AV205" s="179"/>
      <c r="AW205" s="179"/>
      <c r="AX205" s="179"/>
      <c r="AY205" s="179"/>
      <c r="AZ205" s="179"/>
      <c r="BA205" s="179"/>
      <c r="BB205" s="179"/>
      <c r="BC205" s="179"/>
      <c r="BD205" s="179"/>
      <c r="BE205" s="179"/>
      <c r="BF205" s="179"/>
      <c r="BG205" s="179"/>
      <c r="BH205" s="179"/>
      <c r="BI205" s="179"/>
      <c r="BJ205" s="179"/>
    </row>
    <row r="206" spans="1:44" ht="20.25" customHeight="1">
      <c r="A206" s="6"/>
      <c r="B206" s="7"/>
      <c r="C206" s="8"/>
      <c r="D206" s="8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9"/>
      <c r="V206" s="11"/>
      <c r="W206" s="11"/>
      <c r="X206" s="11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</row>
    <row r="207" spans="1:44" s="144" customFormat="1" ht="20.25" customHeight="1">
      <c r="A207" s="152"/>
      <c r="B207" s="7"/>
      <c r="C207" s="8" t="str">
        <f>Címlap!C$44</f>
        <v>Debrecen, 2018. április 13.</v>
      </c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9"/>
      <c r="V207" s="11"/>
      <c r="W207" s="11"/>
      <c r="X207" s="11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</row>
    <row r="208" spans="1:44" s="144" customFormat="1" ht="30.75" customHeight="1">
      <c r="A208" s="152"/>
      <c r="B208" s="7"/>
      <c r="C208" s="8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9"/>
      <c r="V208" s="11"/>
      <c r="W208" s="11"/>
      <c r="X208" s="11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</row>
    <row r="209" spans="1:44" s="144" customFormat="1" ht="36.75" customHeight="1">
      <c r="A209" s="152"/>
      <c r="B209" s="7"/>
      <c r="C209" s="8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9"/>
      <c r="V209" s="67"/>
      <c r="W209" s="67"/>
      <c r="X209" s="6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</row>
    <row r="210" spans="1:44" ht="20.25" customHeight="1">
      <c r="A210" s="153"/>
      <c r="B210" s="118"/>
      <c r="C210" s="118"/>
      <c r="D210" s="118"/>
      <c r="E210" s="118"/>
      <c r="F210" s="7"/>
      <c r="G210" s="118"/>
      <c r="H210" s="118"/>
      <c r="I210" s="118"/>
      <c r="J210" s="118"/>
      <c r="K210" s="118"/>
      <c r="L210" s="118"/>
      <c r="M210" s="118"/>
      <c r="N210" s="119"/>
      <c r="O210" s="119"/>
      <c r="P210" s="118"/>
      <c r="Q210" s="118"/>
      <c r="R210" s="118"/>
      <c r="S210" s="118"/>
      <c r="T210" s="118"/>
      <c r="U210" s="119"/>
      <c r="V210" s="120" t="s">
        <v>76</v>
      </c>
      <c r="W210" s="121"/>
      <c r="X210" s="121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</row>
    <row r="211" spans="1:44" ht="20.25" customHeight="1">
      <c r="A211" s="154"/>
      <c r="B211" s="5"/>
      <c r="C211" s="5"/>
      <c r="D211" s="5"/>
      <c r="E211" s="5"/>
      <c r="F211" s="118"/>
      <c r="G211" s="5"/>
      <c r="H211" s="5"/>
      <c r="I211" s="5"/>
      <c r="J211" s="5"/>
      <c r="K211" s="5"/>
      <c r="L211" s="5"/>
      <c r="M211" s="5"/>
      <c r="N211" s="123"/>
      <c r="O211" s="123"/>
      <c r="P211" s="5"/>
      <c r="Q211" s="5"/>
      <c r="R211" s="5"/>
      <c r="S211" s="5"/>
      <c r="T211" s="5"/>
      <c r="U211" s="123"/>
      <c r="V211" s="124" t="s">
        <v>77</v>
      </c>
      <c r="W211" s="125"/>
      <c r="X211" s="125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</row>
    <row r="212" spans="1:44" ht="19.5" customHeight="1">
      <c r="A212" s="145"/>
      <c r="B212" s="46">
        <f>Címlap!A$1</f>
        <v>2</v>
      </c>
      <c r="C212" s="46">
        <f>Címlap!B$1</f>
        <v>3</v>
      </c>
      <c r="D212" s="46">
        <f>Címlap!C$1</f>
        <v>4</v>
      </c>
      <c r="E212" s="46">
        <f>Címlap!D$1</f>
        <v>5</v>
      </c>
      <c r="F212" s="46">
        <f>Címlap!E$1</f>
        <v>8</v>
      </c>
      <c r="G212" s="46">
        <f>Címlap!F$1</f>
        <v>2</v>
      </c>
      <c r="H212" s="46">
        <f>Címlap!G$1</f>
        <v>0</v>
      </c>
      <c r="I212" s="162">
        <f>Címlap!H$1</f>
        <v>8</v>
      </c>
      <c r="J212" s="176" t="s">
        <v>181</v>
      </c>
      <c r="K212" s="161">
        <f>Címlap!J$1</f>
        <v>3</v>
      </c>
      <c r="L212" s="46">
        <f>Címlap!K$1</f>
        <v>6</v>
      </c>
      <c r="M212" s="46">
        <f>Címlap!L$1</f>
        <v>0</v>
      </c>
      <c r="N212" s="46">
        <f>Címlap!M$1</f>
        <v>0</v>
      </c>
      <c r="O212" s="176" t="s">
        <v>181</v>
      </c>
      <c r="P212" s="46">
        <f>Címlap!O$1</f>
        <v>1</v>
      </c>
      <c r="Q212" s="46">
        <f>Címlap!P$1</f>
        <v>1</v>
      </c>
      <c r="R212" s="46">
        <f>Címlap!Q$1</f>
        <v>4</v>
      </c>
      <c r="S212" s="176" t="s">
        <v>181</v>
      </c>
      <c r="T212" s="46">
        <f>Címlap!S$1</f>
        <v>0</v>
      </c>
      <c r="U212" s="46">
        <f>Címlap!T$1</f>
        <v>9</v>
      </c>
      <c r="V212" s="12"/>
      <c r="W212" s="12"/>
      <c r="X212" s="45" t="str">
        <f>+Címlap!Y$1</f>
        <v>Az üzleti év mérlegfordulónapja: 2017.12.31.</v>
      </c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</row>
    <row r="213" spans="1:44" ht="19.5" customHeight="1">
      <c r="A213" s="145"/>
      <c r="B213" s="57" t="s">
        <v>0</v>
      </c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13"/>
      <c r="W213" s="13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</row>
    <row r="214" spans="1:44" ht="19.5" customHeight="1">
      <c r="A214" s="145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14"/>
      <c r="W214" s="14"/>
      <c r="X214" s="14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</row>
    <row r="215" spans="1:44" ht="19.5" customHeight="1">
      <c r="A215" s="145"/>
      <c r="B215" s="46">
        <f>Címlap!A$5</f>
        <v>0</v>
      </c>
      <c r="C215" s="46">
        <f>Címlap!B$5</f>
        <v>9</v>
      </c>
      <c r="D215" s="46" t="str">
        <f>Címlap!C$5</f>
        <v>-</v>
      </c>
      <c r="E215" s="46">
        <f>Címlap!D$5</f>
        <v>1</v>
      </c>
      <c r="F215" s="46">
        <f>Címlap!E$5</f>
        <v>0</v>
      </c>
      <c r="G215" s="46" t="str">
        <f>Címlap!F$5</f>
        <v>-</v>
      </c>
      <c r="H215" s="46">
        <f>Címlap!G$5</f>
        <v>0</v>
      </c>
      <c r="I215" s="46">
        <f>Címlap!H$5</f>
        <v>0</v>
      </c>
      <c r="J215" s="46">
        <f>Címlap!I$5</f>
        <v>0</v>
      </c>
      <c r="K215" s="46">
        <f>Címlap!J$5</f>
        <v>4</v>
      </c>
      <c r="L215" s="46">
        <f>Címlap!K$5</f>
        <v>7</v>
      </c>
      <c r="M215" s="46">
        <f>Címlap!L$5</f>
        <v>9</v>
      </c>
      <c r="N215" s="27"/>
      <c r="O215" s="27"/>
      <c r="P215" s="27"/>
      <c r="Q215" s="58"/>
      <c r="R215" s="58"/>
      <c r="S215" s="58"/>
      <c r="T215" s="58"/>
      <c r="U215" s="59"/>
      <c r="V215" s="14"/>
      <c r="W215" s="14"/>
      <c r="X215" s="14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</row>
    <row r="216" spans="1:44" ht="19.5" customHeight="1">
      <c r="A216" s="2"/>
      <c r="B216" s="57" t="s">
        <v>1</v>
      </c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27"/>
      <c r="O216" s="27"/>
      <c r="P216" s="27"/>
      <c r="Q216" s="27"/>
      <c r="R216" s="58"/>
      <c r="S216" s="58"/>
      <c r="T216" s="58"/>
      <c r="U216" s="59"/>
      <c r="V216" s="14"/>
      <c r="W216" s="14"/>
      <c r="X216" s="14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</row>
    <row r="217" spans="1:44" ht="19.5" customHeight="1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62"/>
      <c r="V217" s="14"/>
      <c r="W217" s="14"/>
      <c r="X217" s="14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</row>
    <row r="218" spans="1:44" ht="19.5" customHeight="1">
      <c r="A218" s="2"/>
      <c r="B218" s="216" t="str">
        <f>Címlap!O$13</f>
        <v>Debreceni Vízmű Zrt.</v>
      </c>
      <c r="C218" s="217"/>
      <c r="D218" s="217"/>
      <c r="E218" s="217"/>
      <c r="F218" s="217"/>
      <c r="G218" s="217"/>
      <c r="H218" s="217"/>
      <c r="I218" s="217"/>
      <c r="J218" s="217"/>
      <c r="K218" s="217"/>
      <c r="L218" s="217"/>
      <c r="M218" s="217"/>
      <c r="N218" s="163"/>
      <c r="O218" s="163"/>
      <c r="P218" s="3"/>
      <c r="Q218" s="3"/>
      <c r="R218" s="3"/>
      <c r="S218" s="3"/>
      <c r="T218" s="3"/>
      <c r="U218" s="62"/>
      <c r="V218" s="14"/>
      <c r="W218" s="14"/>
      <c r="X218" s="14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</row>
    <row r="219" spans="1:44" ht="19.5" customHeight="1">
      <c r="A219" s="2"/>
      <c r="B219" s="220" t="s">
        <v>363</v>
      </c>
      <c r="C219" s="221"/>
      <c r="D219" s="221"/>
      <c r="E219" s="221"/>
      <c r="F219" s="221"/>
      <c r="G219" s="221"/>
      <c r="H219" s="221"/>
      <c r="I219" s="221"/>
      <c r="J219" s="221"/>
      <c r="K219" s="221"/>
      <c r="L219" s="221"/>
      <c r="M219" s="221"/>
      <c r="N219" s="3"/>
      <c r="O219" s="3"/>
      <c r="P219" s="3"/>
      <c r="Q219" s="3"/>
      <c r="R219" s="3"/>
      <c r="S219" s="3"/>
      <c r="T219" s="3"/>
      <c r="U219" s="3"/>
      <c r="V219" s="14"/>
      <c r="W219" s="14"/>
      <c r="X219" s="14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</row>
    <row r="220" spans="1:44" ht="19.5" customHeight="1">
      <c r="A220" s="4"/>
      <c r="B220" s="214" t="s">
        <v>365</v>
      </c>
      <c r="C220" s="215"/>
      <c r="D220" s="215"/>
      <c r="E220" s="215"/>
      <c r="F220" s="215"/>
      <c r="G220" s="215"/>
      <c r="H220" s="215"/>
      <c r="I220" s="215"/>
      <c r="J220" s="215"/>
      <c r="K220" s="215"/>
      <c r="L220" s="215"/>
      <c r="M220" s="215"/>
      <c r="N220" s="5"/>
      <c r="O220" s="5"/>
      <c r="P220" s="5"/>
      <c r="Q220" s="5"/>
      <c r="R220" s="5"/>
      <c r="S220" s="5"/>
      <c r="T220" s="5"/>
      <c r="U220" s="5"/>
      <c r="V220" s="15"/>
      <c r="W220" s="15"/>
      <c r="X220" s="15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</row>
    <row r="221" spans="1:62" s="177" customFormat="1" ht="19.5" customHeight="1">
      <c r="A221" s="26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8"/>
      <c r="W221" s="28"/>
      <c r="X221" s="146" t="s">
        <v>3</v>
      </c>
      <c r="Y221" s="178"/>
      <c r="Z221" s="178"/>
      <c r="AA221" s="178"/>
      <c r="AB221" s="178"/>
      <c r="AC221" s="178"/>
      <c r="AD221" s="178"/>
      <c r="AE221" s="178"/>
      <c r="AF221" s="178"/>
      <c r="AG221" s="178"/>
      <c r="AH221" s="178"/>
      <c r="AI221" s="178"/>
      <c r="AJ221" s="178"/>
      <c r="AK221" s="178"/>
      <c r="AL221" s="178"/>
      <c r="AM221" s="178"/>
      <c r="AN221" s="178"/>
      <c r="AO221" s="178"/>
      <c r="AP221" s="178"/>
      <c r="AQ221" s="178"/>
      <c r="AR221" s="178"/>
      <c r="AS221" s="179"/>
      <c r="AT221" s="179"/>
      <c r="AU221" s="179"/>
      <c r="AV221" s="179"/>
      <c r="AW221" s="179"/>
      <c r="AX221" s="179"/>
      <c r="AY221" s="179"/>
      <c r="AZ221" s="179"/>
      <c r="BA221" s="179"/>
      <c r="BB221" s="179"/>
      <c r="BC221" s="179"/>
      <c r="BD221" s="179"/>
      <c r="BE221" s="179"/>
      <c r="BF221" s="179"/>
      <c r="BG221" s="179"/>
      <c r="BH221" s="179"/>
      <c r="BI221" s="179"/>
      <c r="BJ221" s="179"/>
    </row>
    <row r="222" spans="1:62" s="177" customFormat="1" ht="16.5" customHeight="1">
      <c r="A222" s="147" t="s">
        <v>78</v>
      </c>
      <c r="B222" s="71" t="s">
        <v>5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4" t="s">
        <v>126</v>
      </c>
      <c r="W222" s="74" t="s">
        <v>6</v>
      </c>
      <c r="X222" s="75" t="s">
        <v>127</v>
      </c>
      <c r="Y222" s="192"/>
      <c r="Z222" s="192"/>
      <c r="AA222" s="192"/>
      <c r="AB222" s="192"/>
      <c r="AC222" s="192"/>
      <c r="AD222" s="192"/>
      <c r="AE222" s="192"/>
      <c r="AF222" s="192"/>
      <c r="AG222" s="192"/>
      <c r="AH222" s="192"/>
      <c r="AI222" s="192"/>
      <c r="AJ222" s="192"/>
      <c r="AK222" s="192"/>
      <c r="AL222" s="192"/>
      <c r="AM222" s="192"/>
      <c r="AN222" s="192"/>
      <c r="AO222" s="192"/>
      <c r="AP222" s="192"/>
      <c r="AQ222" s="192"/>
      <c r="AR222" s="193"/>
      <c r="AS222" s="179"/>
      <c r="AT222" s="179"/>
      <c r="AU222" s="179"/>
      <c r="AV222" s="179"/>
      <c r="AW222" s="179"/>
      <c r="AX222" s="179"/>
      <c r="AY222" s="179"/>
      <c r="AZ222" s="179"/>
      <c r="BA222" s="179"/>
      <c r="BB222" s="179"/>
      <c r="BC222" s="179"/>
      <c r="BD222" s="179"/>
      <c r="BE222" s="179"/>
      <c r="BF222" s="179"/>
      <c r="BG222" s="179"/>
      <c r="BH222" s="179"/>
      <c r="BI222" s="179"/>
      <c r="BJ222" s="179"/>
    </row>
    <row r="223" spans="1:62" s="177" customFormat="1" ht="15.75" customHeight="1">
      <c r="A223" s="148" t="s">
        <v>7</v>
      </c>
      <c r="B223" s="129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30"/>
      <c r="T223" s="130"/>
      <c r="U223" s="131"/>
      <c r="V223" s="171" t="s">
        <v>300</v>
      </c>
      <c r="W223" s="132" t="s">
        <v>8</v>
      </c>
      <c r="X223" s="171" t="s">
        <v>361</v>
      </c>
      <c r="Y223" s="193"/>
      <c r="Z223" s="193"/>
      <c r="AA223" s="193"/>
      <c r="AB223" s="193"/>
      <c r="AC223" s="193"/>
      <c r="AD223" s="193"/>
      <c r="AE223" s="193"/>
      <c r="AF223" s="193"/>
      <c r="AG223" s="193"/>
      <c r="AH223" s="193"/>
      <c r="AI223" s="193"/>
      <c r="AJ223" s="193"/>
      <c r="AK223" s="193"/>
      <c r="AL223" s="193"/>
      <c r="AM223" s="193"/>
      <c r="AN223" s="193"/>
      <c r="AO223" s="193"/>
      <c r="AP223" s="193"/>
      <c r="AQ223" s="193"/>
      <c r="AR223" s="193"/>
      <c r="AS223" s="179"/>
      <c r="AT223" s="179"/>
      <c r="AU223" s="179"/>
      <c r="AV223" s="179"/>
      <c r="AW223" s="179"/>
      <c r="AX223" s="179"/>
      <c r="AY223" s="179"/>
      <c r="AZ223" s="179"/>
      <c r="BA223" s="179"/>
      <c r="BB223" s="179"/>
      <c r="BC223" s="179"/>
      <c r="BD223" s="179"/>
      <c r="BE223" s="179"/>
      <c r="BF223" s="179"/>
      <c r="BG223" s="179"/>
      <c r="BH223" s="179"/>
      <c r="BI223" s="179"/>
      <c r="BJ223" s="179"/>
    </row>
    <row r="224" spans="1:44" ht="21" customHeight="1">
      <c r="A224" s="149" t="s">
        <v>9</v>
      </c>
      <c r="B224" s="81"/>
      <c r="C224" s="82"/>
      <c r="D224" s="82"/>
      <c r="E224" s="82"/>
      <c r="F224" s="82"/>
      <c r="G224" s="82"/>
      <c r="H224" s="82"/>
      <c r="I224" s="82"/>
      <c r="J224" s="82"/>
      <c r="K224" s="83" t="s">
        <v>10</v>
      </c>
      <c r="L224" s="82"/>
      <c r="M224" s="82"/>
      <c r="N224" s="82"/>
      <c r="O224" s="82"/>
      <c r="P224" s="82"/>
      <c r="Q224" s="82"/>
      <c r="R224" s="82"/>
      <c r="S224" s="82"/>
      <c r="T224" s="82"/>
      <c r="U224" s="84"/>
      <c r="V224" s="85" t="s">
        <v>11</v>
      </c>
      <c r="W224" s="86" t="s">
        <v>12</v>
      </c>
      <c r="X224" s="87" t="s">
        <v>13</v>
      </c>
      <c r="Y224" s="181"/>
      <c r="Z224" s="181"/>
      <c r="AA224" s="181"/>
      <c r="AB224" s="181"/>
      <c r="AC224" s="181"/>
      <c r="AD224" s="181"/>
      <c r="AE224" s="181"/>
      <c r="AF224" s="181"/>
      <c r="AG224" s="181"/>
      <c r="AH224" s="181"/>
      <c r="AI224" s="181"/>
      <c r="AJ224" s="181"/>
      <c r="AK224" s="181"/>
      <c r="AL224" s="181"/>
      <c r="AM224" s="181"/>
      <c r="AN224" s="181"/>
      <c r="AO224" s="181"/>
      <c r="AP224" s="181"/>
      <c r="AQ224" s="181"/>
      <c r="AR224" s="180"/>
    </row>
    <row r="225" spans="1:62" s="196" customFormat="1" ht="21" customHeight="1">
      <c r="A225" s="172" t="s">
        <v>79</v>
      </c>
      <c r="B225" s="21"/>
      <c r="C225" s="35"/>
      <c r="D225" s="34" t="s">
        <v>80</v>
      </c>
      <c r="E225" s="22"/>
      <c r="F225" s="25"/>
      <c r="G225" s="25"/>
      <c r="H225" s="25"/>
      <c r="I225" s="25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3"/>
      <c r="V225" s="40">
        <v>6191193</v>
      </c>
      <c r="W225" s="40"/>
      <c r="X225" s="40">
        <v>6717015</v>
      </c>
      <c r="Y225" s="194"/>
      <c r="Z225" s="194"/>
      <c r="AA225" s="194"/>
      <c r="AB225" s="194"/>
      <c r="AC225" s="194"/>
      <c r="AD225" s="194"/>
      <c r="AE225" s="194"/>
      <c r="AF225" s="194"/>
      <c r="AG225" s="194"/>
      <c r="AH225" s="194"/>
      <c r="AI225" s="194"/>
      <c r="AJ225" s="194"/>
      <c r="AK225" s="194"/>
      <c r="AL225" s="194"/>
      <c r="AM225" s="194"/>
      <c r="AN225" s="194"/>
      <c r="AO225" s="194"/>
      <c r="AP225" s="194"/>
      <c r="AQ225" s="194"/>
      <c r="AR225" s="194"/>
      <c r="AS225" s="195"/>
      <c r="AT225" s="195"/>
      <c r="AU225" s="195"/>
      <c r="AV225" s="195"/>
      <c r="AW225" s="195"/>
      <c r="AX225" s="195"/>
      <c r="AY225" s="195"/>
      <c r="AZ225" s="195"/>
      <c r="BA225" s="195"/>
      <c r="BB225" s="195"/>
      <c r="BC225" s="195"/>
      <c r="BD225" s="195"/>
      <c r="BE225" s="195"/>
      <c r="BF225" s="195"/>
      <c r="BG225" s="195"/>
      <c r="BH225" s="195"/>
      <c r="BI225" s="195"/>
      <c r="BJ225" s="195"/>
    </row>
    <row r="226" spans="1:62" s="196" customFormat="1" ht="21" customHeight="1">
      <c r="A226" s="172" t="s">
        <v>81</v>
      </c>
      <c r="B226" s="21"/>
      <c r="C226" s="35"/>
      <c r="D226" s="34" t="s">
        <v>297</v>
      </c>
      <c r="E226" s="34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3"/>
      <c r="V226" s="40">
        <v>9720</v>
      </c>
      <c r="W226" s="40"/>
      <c r="X226" s="40">
        <v>11120</v>
      </c>
      <c r="Y226" s="197"/>
      <c r="Z226" s="197"/>
      <c r="AA226" s="197"/>
      <c r="AB226" s="197"/>
      <c r="AC226" s="197"/>
      <c r="AD226" s="197"/>
      <c r="AE226" s="197"/>
      <c r="AF226" s="197"/>
      <c r="AG226" s="197"/>
      <c r="AH226" s="197"/>
      <c r="AI226" s="197"/>
      <c r="AJ226" s="197"/>
      <c r="AK226" s="197"/>
      <c r="AL226" s="197"/>
      <c r="AM226" s="197"/>
      <c r="AN226" s="197"/>
      <c r="AO226" s="197"/>
      <c r="AP226" s="197"/>
      <c r="AQ226" s="197"/>
      <c r="AR226" s="17"/>
      <c r="AS226" s="195"/>
      <c r="AT226" s="195"/>
      <c r="AU226" s="195"/>
      <c r="AV226" s="195"/>
      <c r="AW226" s="195"/>
      <c r="AX226" s="195"/>
      <c r="AY226" s="195"/>
      <c r="AZ226" s="195"/>
      <c r="BA226" s="195"/>
      <c r="BB226" s="195"/>
      <c r="BC226" s="195"/>
      <c r="BD226" s="195"/>
      <c r="BE226" s="195"/>
      <c r="BF226" s="195"/>
      <c r="BG226" s="195"/>
      <c r="BH226" s="195"/>
      <c r="BI226" s="195"/>
      <c r="BJ226" s="195"/>
    </row>
    <row r="227" spans="1:62" s="177" customFormat="1" ht="21" customHeight="1">
      <c r="A227" s="173" t="s">
        <v>15</v>
      </c>
      <c r="B227" s="18"/>
      <c r="C227" s="36" t="s">
        <v>125</v>
      </c>
      <c r="D227" s="18"/>
      <c r="E227" s="18"/>
      <c r="F227" s="19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20" t="s">
        <v>189</v>
      </c>
      <c r="V227" s="150">
        <f>SUM(V225:V226)</f>
        <v>6200913</v>
      </c>
      <c r="W227" s="150">
        <f>SUM(W225:W226)</f>
        <v>0</v>
      </c>
      <c r="X227" s="150">
        <f>SUM(X225:X226)</f>
        <v>6728135</v>
      </c>
      <c r="Y227" s="198"/>
      <c r="Z227" s="198"/>
      <c r="AA227" s="198"/>
      <c r="AB227" s="198"/>
      <c r="AC227" s="198"/>
      <c r="AD227" s="198"/>
      <c r="AE227" s="198"/>
      <c r="AF227" s="198"/>
      <c r="AG227" s="198"/>
      <c r="AH227" s="198"/>
      <c r="AI227" s="198"/>
      <c r="AJ227" s="198"/>
      <c r="AK227" s="198"/>
      <c r="AL227" s="198"/>
      <c r="AM227" s="198"/>
      <c r="AN227" s="198"/>
      <c r="AO227" s="198"/>
      <c r="AP227" s="198"/>
      <c r="AQ227" s="198"/>
      <c r="AR227" s="16"/>
      <c r="AS227" s="179"/>
      <c r="AT227" s="179"/>
      <c r="AU227" s="179"/>
      <c r="AV227" s="179"/>
      <c r="AW227" s="179"/>
      <c r="AX227" s="179"/>
      <c r="AY227" s="179"/>
      <c r="AZ227" s="179"/>
      <c r="BA227" s="179"/>
      <c r="BB227" s="179"/>
      <c r="BC227" s="179"/>
      <c r="BD227" s="179"/>
      <c r="BE227" s="179"/>
      <c r="BF227" s="179"/>
      <c r="BG227" s="179"/>
      <c r="BH227" s="179"/>
      <c r="BI227" s="179"/>
      <c r="BJ227" s="179"/>
    </row>
    <row r="228" spans="1:62" s="196" customFormat="1" ht="21" customHeight="1">
      <c r="A228" s="172" t="s">
        <v>83</v>
      </c>
      <c r="B228" s="21"/>
      <c r="C228" s="35"/>
      <c r="D228" s="34" t="s">
        <v>338</v>
      </c>
      <c r="E228" s="34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1"/>
      <c r="Q228" s="21"/>
      <c r="R228" s="21"/>
      <c r="S228" s="21"/>
      <c r="T228" s="21"/>
      <c r="U228" s="24"/>
      <c r="V228" s="40">
        <v>4926060</v>
      </c>
      <c r="W228" s="40"/>
      <c r="X228" s="40">
        <v>5295556</v>
      </c>
      <c r="Y228" s="197"/>
      <c r="Z228" s="197"/>
      <c r="AA228" s="197"/>
      <c r="AB228" s="197"/>
      <c r="AC228" s="197"/>
      <c r="AD228" s="197"/>
      <c r="AE228" s="197"/>
      <c r="AF228" s="197"/>
      <c r="AG228" s="197"/>
      <c r="AH228" s="197"/>
      <c r="AI228" s="197"/>
      <c r="AJ228" s="197"/>
      <c r="AK228" s="197"/>
      <c r="AL228" s="197"/>
      <c r="AM228" s="197"/>
      <c r="AN228" s="197"/>
      <c r="AO228" s="197"/>
      <c r="AP228" s="197"/>
      <c r="AQ228" s="197"/>
      <c r="AR228" s="17"/>
      <c r="AS228" s="195"/>
      <c r="AT228" s="195"/>
      <c r="AU228" s="195"/>
      <c r="AV228" s="195"/>
      <c r="AW228" s="195"/>
      <c r="AX228" s="195"/>
      <c r="AY228" s="195"/>
      <c r="AZ228" s="195"/>
      <c r="BA228" s="195"/>
      <c r="BB228" s="195"/>
      <c r="BC228" s="195"/>
      <c r="BD228" s="195"/>
      <c r="BE228" s="195"/>
      <c r="BF228" s="195"/>
      <c r="BG228" s="195"/>
      <c r="BH228" s="195"/>
      <c r="BI228" s="195"/>
      <c r="BJ228" s="195"/>
    </row>
    <row r="229" spans="1:62" s="196" customFormat="1" ht="21" customHeight="1">
      <c r="A229" s="172" t="s">
        <v>85</v>
      </c>
      <c r="B229" s="21"/>
      <c r="C229" s="35"/>
      <c r="D229" s="34" t="s">
        <v>92</v>
      </c>
      <c r="E229" s="34"/>
      <c r="F229" s="22"/>
      <c r="G229" s="22"/>
      <c r="H229" s="22"/>
      <c r="I229" s="22"/>
      <c r="J229" s="22"/>
      <c r="K229" s="22"/>
      <c r="L229" s="22"/>
      <c r="M229" s="22"/>
      <c r="N229" s="21"/>
      <c r="O229" s="21"/>
      <c r="P229" s="21"/>
      <c r="Q229" s="21"/>
      <c r="R229" s="21"/>
      <c r="S229" s="21"/>
      <c r="T229" s="21"/>
      <c r="U229" s="24"/>
      <c r="V229" s="40">
        <v>6252</v>
      </c>
      <c r="W229" s="40"/>
      <c r="X229" s="40">
        <v>5147</v>
      </c>
      <c r="Y229" s="197"/>
      <c r="Z229" s="197"/>
      <c r="AA229" s="197"/>
      <c r="AB229" s="197"/>
      <c r="AC229" s="197"/>
      <c r="AD229" s="197"/>
      <c r="AE229" s="197"/>
      <c r="AF229" s="197"/>
      <c r="AG229" s="197"/>
      <c r="AH229" s="197"/>
      <c r="AI229" s="197"/>
      <c r="AJ229" s="197"/>
      <c r="AK229" s="197"/>
      <c r="AL229" s="197"/>
      <c r="AM229" s="197"/>
      <c r="AN229" s="197"/>
      <c r="AO229" s="197"/>
      <c r="AP229" s="197"/>
      <c r="AQ229" s="197"/>
      <c r="AR229" s="17"/>
      <c r="AS229" s="195"/>
      <c r="AT229" s="195"/>
      <c r="AU229" s="195"/>
      <c r="AV229" s="195"/>
      <c r="AW229" s="195"/>
      <c r="AX229" s="195"/>
      <c r="AY229" s="195"/>
      <c r="AZ229" s="195"/>
      <c r="BA229" s="195"/>
      <c r="BB229" s="195"/>
      <c r="BC229" s="195"/>
      <c r="BD229" s="195"/>
      <c r="BE229" s="195"/>
      <c r="BF229" s="195"/>
      <c r="BG229" s="195"/>
      <c r="BH229" s="195"/>
      <c r="BI229" s="195"/>
      <c r="BJ229" s="195"/>
    </row>
    <row r="230" spans="1:62" s="196" customFormat="1" ht="21" customHeight="1">
      <c r="A230" s="172" t="s">
        <v>88</v>
      </c>
      <c r="B230" s="21"/>
      <c r="C230" s="35"/>
      <c r="D230" s="34" t="s">
        <v>254</v>
      </c>
      <c r="E230" s="34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1"/>
      <c r="Q230" s="21"/>
      <c r="R230" s="21"/>
      <c r="S230" s="21"/>
      <c r="T230" s="21"/>
      <c r="U230" s="24"/>
      <c r="V230" s="40">
        <v>107739</v>
      </c>
      <c r="W230" s="40"/>
      <c r="X230" s="40">
        <v>117491</v>
      </c>
      <c r="Y230" s="197"/>
      <c r="Z230" s="197"/>
      <c r="AA230" s="197"/>
      <c r="AB230" s="197"/>
      <c r="AC230" s="197"/>
      <c r="AD230" s="197"/>
      <c r="AE230" s="197"/>
      <c r="AF230" s="197"/>
      <c r="AG230" s="197"/>
      <c r="AH230" s="197"/>
      <c r="AI230" s="197"/>
      <c r="AJ230" s="197"/>
      <c r="AK230" s="197"/>
      <c r="AL230" s="197"/>
      <c r="AM230" s="197"/>
      <c r="AN230" s="197"/>
      <c r="AO230" s="197"/>
      <c r="AP230" s="197"/>
      <c r="AQ230" s="197"/>
      <c r="AR230" s="17"/>
      <c r="AS230" s="195"/>
      <c r="AT230" s="195"/>
      <c r="AU230" s="195"/>
      <c r="AV230" s="195"/>
      <c r="AW230" s="195"/>
      <c r="AX230" s="195"/>
      <c r="AY230" s="195"/>
      <c r="AZ230" s="195"/>
      <c r="BA230" s="195"/>
      <c r="BB230" s="195"/>
      <c r="BC230" s="195"/>
      <c r="BD230" s="195"/>
      <c r="BE230" s="195"/>
      <c r="BF230" s="195"/>
      <c r="BG230" s="195"/>
      <c r="BH230" s="195"/>
      <c r="BI230" s="195"/>
      <c r="BJ230" s="195"/>
    </row>
    <row r="231" spans="1:62" s="177" customFormat="1" ht="21" customHeight="1">
      <c r="A231" s="173" t="s">
        <v>23</v>
      </c>
      <c r="B231" s="18"/>
      <c r="C231" s="36" t="s">
        <v>339</v>
      </c>
      <c r="D231" s="18"/>
      <c r="E231" s="18"/>
      <c r="F231" s="19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20" t="s">
        <v>340</v>
      </c>
      <c r="V231" s="150">
        <f>SUM(V228:V230)</f>
        <v>5040051</v>
      </c>
      <c r="W231" s="150">
        <f>SUM(W228:W230)</f>
        <v>0</v>
      </c>
      <c r="X231" s="150">
        <f>SUM(X228:X230)</f>
        <v>5418194</v>
      </c>
      <c r="Y231" s="198"/>
      <c r="Z231" s="198"/>
      <c r="AA231" s="198"/>
      <c r="AB231" s="198"/>
      <c r="AC231" s="198"/>
      <c r="AD231" s="198"/>
      <c r="AE231" s="198"/>
      <c r="AF231" s="198"/>
      <c r="AG231" s="198"/>
      <c r="AH231" s="198"/>
      <c r="AI231" s="198"/>
      <c r="AJ231" s="198"/>
      <c r="AK231" s="198"/>
      <c r="AL231" s="198"/>
      <c r="AM231" s="198"/>
      <c r="AN231" s="198"/>
      <c r="AO231" s="198"/>
      <c r="AP231" s="198"/>
      <c r="AQ231" s="198"/>
      <c r="AR231" s="16"/>
      <c r="AS231" s="179"/>
      <c r="AT231" s="179"/>
      <c r="AU231" s="179"/>
      <c r="AV231" s="179"/>
      <c r="AW231" s="179"/>
      <c r="AX231" s="179"/>
      <c r="AY231" s="179"/>
      <c r="AZ231" s="179"/>
      <c r="BA231" s="179"/>
      <c r="BB231" s="179"/>
      <c r="BC231" s="179"/>
      <c r="BD231" s="179"/>
      <c r="BE231" s="179"/>
      <c r="BF231" s="179"/>
      <c r="BG231" s="179"/>
      <c r="BH231" s="179"/>
      <c r="BI231" s="179"/>
      <c r="BJ231" s="179"/>
    </row>
    <row r="232" spans="1:62" s="177" customFormat="1" ht="21" customHeight="1">
      <c r="A232" s="173" t="s">
        <v>29</v>
      </c>
      <c r="B232" s="18"/>
      <c r="C232" s="36" t="s">
        <v>341</v>
      </c>
      <c r="D232" s="18"/>
      <c r="E232" s="18"/>
      <c r="F232" s="19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20" t="s">
        <v>342</v>
      </c>
      <c r="V232" s="150">
        <f>V227-V231</f>
        <v>1160862</v>
      </c>
      <c r="W232" s="150">
        <f>W227-W231</f>
        <v>0</v>
      </c>
      <c r="X232" s="150">
        <f>X227-X231</f>
        <v>1309941</v>
      </c>
      <c r="Y232" s="198"/>
      <c r="Z232" s="198"/>
      <c r="AA232" s="198"/>
      <c r="AB232" s="198"/>
      <c r="AC232" s="198"/>
      <c r="AD232" s="198"/>
      <c r="AE232" s="198"/>
      <c r="AF232" s="198"/>
      <c r="AG232" s="198"/>
      <c r="AH232" s="198"/>
      <c r="AI232" s="198"/>
      <c r="AJ232" s="198"/>
      <c r="AK232" s="198"/>
      <c r="AL232" s="198"/>
      <c r="AM232" s="198"/>
      <c r="AN232" s="198"/>
      <c r="AO232" s="198"/>
      <c r="AP232" s="198"/>
      <c r="AQ232" s="198"/>
      <c r="AR232" s="16"/>
      <c r="AS232" s="179"/>
      <c r="AT232" s="179"/>
      <c r="AU232" s="179"/>
      <c r="AV232" s="179"/>
      <c r="AW232" s="179"/>
      <c r="AX232" s="179"/>
      <c r="AY232" s="179"/>
      <c r="AZ232" s="179"/>
      <c r="BA232" s="179"/>
      <c r="BB232" s="179"/>
      <c r="BC232" s="179"/>
      <c r="BD232" s="179"/>
      <c r="BE232" s="179"/>
      <c r="BF232" s="179"/>
      <c r="BG232" s="179"/>
      <c r="BH232" s="179"/>
      <c r="BI232" s="179"/>
      <c r="BJ232" s="179"/>
    </row>
    <row r="233" spans="1:62" s="196" customFormat="1" ht="21" customHeight="1">
      <c r="A233" s="172" t="s">
        <v>90</v>
      </c>
      <c r="B233" s="21"/>
      <c r="C233" s="35"/>
      <c r="D233" s="34" t="s">
        <v>343</v>
      </c>
      <c r="E233" s="34"/>
      <c r="F233" s="22"/>
      <c r="G233" s="22"/>
      <c r="H233" s="22"/>
      <c r="I233" s="22"/>
      <c r="J233" s="22"/>
      <c r="K233" s="22"/>
      <c r="L233" s="22"/>
      <c r="M233" s="22"/>
      <c r="N233" s="21"/>
      <c r="O233" s="21"/>
      <c r="P233" s="21"/>
      <c r="Q233" s="21"/>
      <c r="R233" s="21"/>
      <c r="S233" s="21"/>
      <c r="T233" s="21"/>
      <c r="U233" s="24"/>
      <c r="V233" s="40">
        <v>150</v>
      </c>
      <c r="W233" s="40"/>
      <c r="X233" s="40">
        <v>430</v>
      </c>
      <c r="Y233" s="197"/>
      <c r="Z233" s="197"/>
      <c r="AA233" s="197"/>
      <c r="AB233" s="197"/>
      <c r="AC233" s="197"/>
      <c r="AD233" s="197"/>
      <c r="AE233" s="197"/>
      <c r="AF233" s="197"/>
      <c r="AG233" s="197"/>
      <c r="AH233" s="197"/>
      <c r="AI233" s="197"/>
      <c r="AJ233" s="197"/>
      <c r="AK233" s="197"/>
      <c r="AL233" s="197"/>
      <c r="AM233" s="197"/>
      <c r="AN233" s="197"/>
      <c r="AO233" s="197"/>
      <c r="AP233" s="197"/>
      <c r="AQ233" s="197"/>
      <c r="AR233" s="17"/>
      <c r="AS233" s="195"/>
      <c r="AT233" s="195"/>
      <c r="AU233" s="195"/>
      <c r="AV233" s="195"/>
      <c r="AW233" s="195"/>
      <c r="AX233" s="195"/>
      <c r="AY233" s="195"/>
      <c r="AZ233" s="195"/>
      <c r="BA233" s="195"/>
      <c r="BB233" s="195"/>
      <c r="BC233" s="195"/>
      <c r="BD233" s="195"/>
      <c r="BE233" s="195"/>
      <c r="BF233" s="195"/>
      <c r="BG233" s="195"/>
      <c r="BH233" s="195"/>
      <c r="BI233" s="195"/>
      <c r="BJ233" s="195"/>
    </row>
    <row r="234" spans="1:62" s="196" customFormat="1" ht="21" customHeight="1">
      <c r="A234" s="172" t="s">
        <v>91</v>
      </c>
      <c r="B234" s="21"/>
      <c r="C234" s="35"/>
      <c r="D234" s="34" t="s">
        <v>344</v>
      </c>
      <c r="E234" s="34"/>
      <c r="F234" s="22"/>
      <c r="G234" s="22"/>
      <c r="H234" s="22"/>
      <c r="I234" s="22"/>
      <c r="J234" s="22"/>
      <c r="K234" s="22"/>
      <c r="L234" s="22"/>
      <c r="M234" s="22"/>
      <c r="N234" s="21"/>
      <c r="O234" s="21"/>
      <c r="P234" s="21"/>
      <c r="Q234" s="21"/>
      <c r="R234" s="21"/>
      <c r="S234" s="21"/>
      <c r="T234" s="21"/>
      <c r="U234" s="24"/>
      <c r="V234" s="40">
        <v>463012</v>
      </c>
      <c r="W234" s="40"/>
      <c r="X234" s="40">
        <v>629336</v>
      </c>
      <c r="Y234" s="197"/>
      <c r="Z234" s="197"/>
      <c r="AA234" s="197"/>
      <c r="AB234" s="197"/>
      <c r="AC234" s="197"/>
      <c r="AD234" s="197"/>
      <c r="AE234" s="197"/>
      <c r="AF234" s="197"/>
      <c r="AG234" s="197"/>
      <c r="AH234" s="197"/>
      <c r="AI234" s="197"/>
      <c r="AJ234" s="197"/>
      <c r="AK234" s="197"/>
      <c r="AL234" s="197"/>
      <c r="AM234" s="197"/>
      <c r="AN234" s="197"/>
      <c r="AO234" s="197"/>
      <c r="AP234" s="197"/>
      <c r="AQ234" s="197"/>
      <c r="AR234" s="17"/>
      <c r="AS234" s="195"/>
      <c r="AT234" s="195"/>
      <c r="AU234" s="195"/>
      <c r="AV234" s="195"/>
      <c r="AW234" s="195"/>
      <c r="AX234" s="195"/>
      <c r="AY234" s="195"/>
      <c r="AZ234" s="195"/>
      <c r="BA234" s="195"/>
      <c r="BB234" s="195"/>
      <c r="BC234" s="195"/>
      <c r="BD234" s="195"/>
      <c r="BE234" s="195"/>
      <c r="BF234" s="195"/>
      <c r="BG234" s="195"/>
      <c r="BH234" s="195"/>
      <c r="BI234" s="195"/>
      <c r="BJ234" s="195"/>
    </row>
    <row r="235" spans="1:62" s="196" customFormat="1" ht="21" customHeight="1">
      <c r="A235" s="172" t="s">
        <v>93</v>
      </c>
      <c r="B235" s="21"/>
      <c r="C235" s="35"/>
      <c r="D235" s="34" t="s">
        <v>345</v>
      </c>
      <c r="E235" s="34"/>
      <c r="F235" s="22"/>
      <c r="G235" s="22"/>
      <c r="H235" s="22"/>
      <c r="I235" s="22"/>
      <c r="J235" s="22"/>
      <c r="K235" s="22"/>
      <c r="L235" s="22"/>
      <c r="M235" s="22"/>
      <c r="N235" s="21"/>
      <c r="O235" s="21"/>
      <c r="P235" s="21"/>
      <c r="Q235" s="21"/>
      <c r="R235" s="21"/>
      <c r="S235" s="21"/>
      <c r="T235" s="21"/>
      <c r="U235" s="24"/>
      <c r="V235" s="40">
        <v>233868</v>
      </c>
      <c r="W235" s="40"/>
      <c r="X235" s="40">
        <v>115935</v>
      </c>
      <c r="Y235" s="197"/>
      <c r="Z235" s="197"/>
      <c r="AA235" s="197"/>
      <c r="AB235" s="197"/>
      <c r="AC235" s="197"/>
      <c r="AD235" s="197"/>
      <c r="AE235" s="197"/>
      <c r="AF235" s="197"/>
      <c r="AG235" s="197"/>
      <c r="AH235" s="197"/>
      <c r="AI235" s="197"/>
      <c r="AJ235" s="197"/>
      <c r="AK235" s="197"/>
      <c r="AL235" s="197"/>
      <c r="AM235" s="197"/>
      <c r="AN235" s="197"/>
      <c r="AO235" s="197"/>
      <c r="AP235" s="197"/>
      <c r="AQ235" s="197"/>
      <c r="AR235" s="17"/>
      <c r="AS235" s="195"/>
      <c r="AT235" s="195"/>
      <c r="AU235" s="195"/>
      <c r="AV235" s="195"/>
      <c r="AW235" s="195"/>
      <c r="AX235" s="195"/>
      <c r="AY235" s="195"/>
      <c r="AZ235" s="195"/>
      <c r="BA235" s="195"/>
      <c r="BB235" s="195"/>
      <c r="BC235" s="195"/>
      <c r="BD235" s="195"/>
      <c r="BE235" s="195"/>
      <c r="BF235" s="195"/>
      <c r="BG235" s="195"/>
      <c r="BH235" s="195"/>
      <c r="BI235" s="195"/>
      <c r="BJ235" s="195"/>
    </row>
    <row r="236" spans="1:62" s="177" customFormat="1" ht="21" customHeight="1">
      <c r="A236" s="173" t="s">
        <v>41</v>
      </c>
      <c r="B236" s="18"/>
      <c r="C236" s="36" t="s">
        <v>346</v>
      </c>
      <c r="D236" s="18"/>
      <c r="E236" s="18"/>
      <c r="F236" s="19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20" t="s">
        <v>347</v>
      </c>
      <c r="V236" s="150">
        <f>SUM(V233:V235)</f>
        <v>697030</v>
      </c>
      <c r="W236" s="150">
        <f>SUM(W233:W235)</f>
        <v>0</v>
      </c>
      <c r="X236" s="150">
        <f>SUM(X233:X235)</f>
        <v>745701</v>
      </c>
      <c r="Y236" s="198"/>
      <c r="Z236" s="198"/>
      <c r="AA236" s="198"/>
      <c r="AB236" s="198"/>
      <c r="AC236" s="198"/>
      <c r="AD236" s="198"/>
      <c r="AE236" s="198"/>
      <c r="AF236" s="198"/>
      <c r="AG236" s="198"/>
      <c r="AH236" s="198"/>
      <c r="AI236" s="198"/>
      <c r="AJ236" s="198"/>
      <c r="AK236" s="198"/>
      <c r="AL236" s="198"/>
      <c r="AM236" s="198"/>
      <c r="AN236" s="198"/>
      <c r="AO236" s="198"/>
      <c r="AP236" s="198"/>
      <c r="AQ236" s="198"/>
      <c r="AR236" s="16"/>
      <c r="AS236" s="179"/>
      <c r="AT236" s="179"/>
      <c r="AU236" s="179"/>
      <c r="AV236" s="179"/>
      <c r="AW236" s="179"/>
      <c r="AX236" s="179"/>
      <c r="AY236" s="179"/>
      <c r="AZ236" s="179"/>
      <c r="BA236" s="179"/>
      <c r="BB236" s="179"/>
      <c r="BC236" s="179"/>
      <c r="BD236" s="179"/>
      <c r="BE236" s="179"/>
      <c r="BF236" s="179"/>
      <c r="BG236" s="179"/>
      <c r="BH236" s="179"/>
      <c r="BI236" s="179"/>
      <c r="BJ236" s="179"/>
    </row>
    <row r="237" spans="1:62" s="177" customFormat="1" ht="21" customHeight="1">
      <c r="A237" s="173" t="s">
        <v>52</v>
      </c>
      <c r="B237" s="18"/>
      <c r="C237" s="36" t="s">
        <v>82</v>
      </c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20"/>
      <c r="V237" s="39">
        <v>442906</v>
      </c>
      <c r="W237" s="39"/>
      <c r="X237" s="39">
        <v>440337</v>
      </c>
      <c r="Y237" s="198"/>
      <c r="Z237" s="198"/>
      <c r="AA237" s="198"/>
      <c r="AB237" s="198"/>
      <c r="AC237" s="198"/>
      <c r="AD237" s="198"/>
      <c r="AE237" s="198"/>
      <c r="AF237" s="198"/>
      <c r="AG237" s="198"/>
      <c r="AH237" s="198"/>
      <c r="AI237" s="198"/>
      <c r="AJ237" s="198"/>
      <c r="AK237" s="198"/>
      <c r="AL237" s="198"/>
      <c r="AM237" s="198"/>
      <c r="AN237" s="198"/>
      <c r="AO237" s="198"/>
      <c r="AP237" s="198"/>
      <c r="AQ237" s="198"/>
      <c r="AR237" s="198"/>
      <c r="AS237" s="179"/>
      <c r="AT237" s="179"/>
      <c r="AU237" s="179"/>
      <c r="AV237" s="179"/>
      <c r="AW237" s="179"/>
      <c r="AX237" s="179"/>
      <c r="AY237" s="179"/>
      <c r="AZ237" s="179"/>
      <c r="BA237" s="179"/>
      <c r="BB237" s="179"/>
      <c r="BC237" s="179"/>
      <c r="BD237" s="179"/>
      <c r="BE237" s="179"/>
      <c r="BF237" s="179"/>
      <c r="BG237" s="179"/>
      <c r="BH237" s="179"/>
      <c r="BI237" s="179"/>
      <c r="BJ237" s="179"/>
    </row>
    <row r="238" spans="1:62" s="196" customFormat="1" ht="21" customHeight="1">
      <c r="A238" s="29"/>
      <c r="B238" s="21"/>
      <c r="C238" s="35"/>
      <c r="D238" s="34" t="s">
        <v>226</v>
      </c>
      <c r="E238" s="34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3"/>
      <c r="V238" s="40">
        <v>776</v>
      </c>
      <c r="W238" s="40"/>
      <c r="X238" s="40">
        <v>928</v>
      </c>
      <c r="Y238" s="197"/>
      <c r="Z238" s="197"/>
      <c r="AA238" s="197"/>
      <c r="AB238" s="197"/>
      <c r="AC238" s="197"/>
      <c r="AD238" s="197"/>
      <c r="AE238" s="197"/>
      <c r="AF238" s="197"/>
      <c r="AG238" s="197"/>
      <c r="AH238" s="197"/>
      <c r="AI238" s="197"/>
      <c r="AJ238" s="197"/>
      <c r="AK238" s="197"/>
      <c r="AL238" s="197"/>
      <c r="AM238" s="197"/>
      <c r="AN238" s="197"/>
      <c r="AO238" s="197"/>
      <c r="AP238" s="197"/>
      <c r="AQ238" s="197"/>
      <c r="AR238" s="197"/>
      <c r="AS238" s="195"/>
      <c r="AT238" s="195"/>
      <c r="AU238" s="195"/>
      <c r="AV238" s="195"/>
      <c r="AW238" s="195"/>
      <c r="AX238" s="195"/>
      <c r="AY238" s="195"/>
      <c r="AZ238" s="195"/>
      <c r="BA238" s="195"/>
      <c r="BB238" s="195"/>
      <c r="BC238" s="195"/>
      <c r="BD238" s="195"/>
      <c r="BE238" s="195"/>
      <c r="BF238" s="195"/>
      <c r="BG238" s="195"/>
      <c r="BH238" s="195"/>
      <c r="BI238" s="195"/>
      <c r="BJ238" s="195"/>
    </row>
    <row r="239" spans="1:62" s="177" customFormat="1" ht="21" customHeight="1">
      <c r="A239" s="173" t="s">
        <v>54</v>
      </c>
      <c r="B239" s="18"/>
      <c r="C239" s="36" t="s">
        <v>104</v>
      </c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20"/>
      <c r="V239" s="39">
        <v>649968</v>
      </c>
      <c r="W239" s="39"/>
      <c r="X239" s="39">
        <v>566382</v>
      </c>
      <c r="Y239" s="198"/>
      <c r="Z239" s="198"/>
      <c r="AA239" s="198"/>
      <c r="AB239" s="198"/>
      <c r="AC239" s="198"/>
      <c r="AD239" s="198"/>
      <c r="AE239" s="198"/>
      <c r="AF239" s="198"/>
      <c r="AG239" s="198"/>
      <c r="AH239" s="198"/>
      <c r="AI239" s="198"/>
      <c r="AJ239" s="198"/>
      <c r="AK239" s="198"/>
      <c r="AL239" s="198"/>
      <c r="AM239" s="198"/>
      <c r="AN239" s="198"/>
      <c r="AO239" s="198"/>
      <c r="AP239" s="198"/>
      <c r="AQ239" s="198"/>
      <c r="AR239" s="198"/>
      <c r="AS239" s="179"/>
      <c r="AT239" s="179"/>
      <c r="AU239" s="179"/>
      <c r="AV239" s="179"/>
      <c r="AW239" s="179"/>
      <c r="AX239" s="179"/>
      <c r="AY239" s="179"/>
      <c r="AZ239" s="179"/>
      <c r="BA239" s="179"/>
      <c r="BB239" s="179"/>
      <c r="BC239" s="179"/>
      <c r="BD239" s="179"/>
      <c r="BE239" s="179"/>
      <c r="BF239" s="179"/>
      <c r="BG239" s="179"/>
      <c r="BH239" s="179"/>
      <c r="BI239" s="179"/>
      <c r="BJ239" s="179"/>
    </row>
    <row r="240" spans="1:62" s="196" customFormat="1" ht="21" customHeight="1">
      <c r="A240" s="29"/>
      <c r="B240" s="21"/>
      <c r="C240" s="36"/>
      <c r="D240" s="18"/>
      <c r="E240" s="34" t="s">
        <v>228</v>
      </c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4"/>
      <c r="V240" s="40">
        <v>68435</v>
      </c>
      <c r="W240" s="40"/>
      <c r="X240" s="40">
        <v>44674</v>
      </c>
      <c r="Y240" s="197"/>
      <c r="Z240" s="197"/>
      <c r="AA240" s="197"/>
      <c r="AB240" s="197"/>
      <c r="AC240" s="197"/>
      <c r="AD240" s="197"/>
      <c r="AE240" s="197"/>
      <c r="AF240" s="197"/>
      <c r="AG240" s="197"/>
      <c r="AH240" s="197"/>
      <c r="AI240" s="197"/>
      <c r="AJ240" s="197"/>
      <c r="AK240" s="197"/>
      <c r="AL240" s="197"/>
      <c r="AM240" s="197"/>
      <c r="AN240" s="197"/>
      <c r="AO240" s="197"/>
      <c r="AP240" s="197"/>
      <c r="AQ240" s="197"/>
      <c r="AR240" s="197"/>
      <c r="AS240" s="195"/>
      <c r="AT240" s="195"/>
      <c r="AU240" s="195"/>
      <c r="AV240" s="195"/>
      <c r="AW240" s="195"/>
      <c r="AX240" s="195"/>
      <c r="AY240" s="195"/>
      <c r="AZ240" s="195"/>
      <c r="BA240" s="195"/>
      <c r="BB240" s="195"/>
      <c r="BC240" s="195"/>
      <c r="BD240" s="195"/>
      <c r="BE240" s="195"/>
      <c r="BF240" s="195"/>
      <c r="BG240" s="195"/>
      <c r="BH240" s="195"/>
      <c r="BI240" s="195"/>
      <c r="BJ240" s="195"/>
    </row>
    <row r="241" spans="1:62" s="177" customFormat="1" ht="21" customHeight="1">
      <c r="A241" s="174" t="s">
        <v>182</v>
      </c>
      <c r="B241" s="18"/>
      <c r="C241" s="37" t="s">
        <v>105</v>
      </c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20" t="s">
        <v>348</v>
      </c>
      <c r="V241" s="151">
        <f>V232-V236+V237-V239</f>
        <v>256770</v>
      </c>
      <c r="W241" s="151">
        <f>W232-W236+W237-W239</f>
        <v>0</v>
      </c>
      <c r="X241" s="151">
        <f>X232-X236+X237-X239</f>
        <v>438195</v>
      </c>
      <c r="Y241" s="198"/>
      <c r="Z241" s="198"/>
      <c r="AA241" s="198"/>
      <c r="AB241" s="198"/>
      <c r="AC241" s="198"/>
      <c r="AD241" s="198"/>
      <c r="AE241" s="198"/>
      <c r="AF241" s="198"/>
      <c r="AG241" s="198"/>
      <c r="AH241" s="198"/>
      <c r="AI241" s="198"/>
      <c r="AJ241" s="198"/>
      <c r="AK241" s="198"/>
      <c r="AL241" s="198"/>
      <c r="AM241" s="198"/>
      <c r="AN241" s="198"/>
      <c r="AO241" s="198"/>
      <c r="AP241" s="198"/>
      <c r="AQ241" s="198"/>
      <c r="AR241" s="16"/>
      <c r="AS241" s="179"/>
      <c r="AT241" s="179"/>
      <c r="AU241" s="179"/>
      <c r="AV241" s="179"/>
      <c r="AW241" s="179"/>
      <c r="AX241" s="179"/>
      <c r="AY241" s="179"/>
      <c r="AZ241" s="179"/>
      <c r="BA241" s="179"/>
      <c r="BB241" s="179"/>
      <c r="BC241" s="179"/>
      <c r="BD241" s="179"/>
      <c r="BE241" s="179"/>
      <c r="BF241" s="179"/>
      <c r="BG241" s="179"/>
      <c r="BH241" s="179"/>
      <c r="BI241" s="179"/>
      <c r="BJ241" s="179"/>
    </row>
    <row r="242" spans="1:62" s="196" customFormat="1" ht="21" customHeight="1">
      <c r="A242" s="172" t="s">
        <v>95</v>
      </c>
      <c r="B242" s="21"/>
      <c r="C242" s="35"/>
      <c r="D242" s="34" t="s">
        <v>230</v>
      </c>
      <c r="E242" s="34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3"/>
      <c r="V242" s="40">
        <v>71392</v>
      </c>
      <c r="W242" s="40"/>
      <c r="X242" s="40">
        <v>76765</v>
      </c>
      <c r="Y242" s="194"/>
      <c r="Z242" s="194"/>
      <c r="AA242" s="194"/>
      <c r="AB242" s="194"/>
      <c r="AC242" s="194"/>
      <c r="AD242" s="194"/>
      <c r="AE242" s="194"/>
      <c r="AF242" s="194"/>
      <c r="AG242" s="194"/>
      <c r="AH242" s="194"/>
      <c r="AI242" s="194"/>
      <c r="AJ242" s="194"/>
      <c r="AK242" s="194"/>
      <c r="AL242" s="194"/>
      <c r="AM242" s="194"/>
      <c r="AN242" s="194"/>
      <c r="AO242" s="194"/>
      <c r="AP242" s="194"/>
      <c r="AQ242" s="194"/>
      <c r="AR242" s="194"/>
      <c r="AS242" s="195"/>
      <c r="AT242" s="195"/>
      <c r="AU242" s="195"/>
      <c r="AV242" s="195"/>
      <c r="AW242" s="195"/>
      <c r="AX242" s="195"/>
      <c r="AY242" s="195"/>
      <c r="AZ242" s="195"/>
      <c r="BA242" s="195"/>
      <c r="BB242" s="195"/>
      <c r="BC242" s="195"/>
      <c r="BD242" s="195"/>
      <c r="BE242" s="195"/>
      <c r="BF242" s="195"/>
      <c r="BG242" s="195"/>
      <c r="BH242" s="195"/>
      <c r="BI242" s="195"/>
      <c r="BJ242" s="195"/>
    </row>
    <row r="243" spans="1:62" s="196" customFormat="1" ht="21" customHeight="1">
      <c r="A243" s="29"/>
      <c r="B243" s="21"/>
      <c r="C243" s="35"/>
      <c r="D243" s="34"/>
      <c r="E243" s="34" t="s">
        <v>229</v>
      </c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3"/>
      <c r="V243" s="40">
        <v>71392</v>
      </c>
      <c r="W243" s="40"/>
      <c r="X243" s="40">
        <v>76765</v>
      </c>
      <c r="Y243" s="194"/>
      <c r="Z243" s="194"/>
      <c r="AA243" s="194"/>
      <c r="AB243" s="194"/>
      <c r="AC243" s="194"/>
      <c r="AD243" s="194"/>
      <c r="AE243" s="194"/>
      <c r="AF243" s="194"/>
      <c r="AG243" s="194"/>
      <c r="AH243" s="194"/>
      <c r="AI243" s="194"/>
      <c r="AJ243" s="194"/>
      <c r="AK243" s="194"/>
      <c r="AL243" s="194"/>
      <c r="AM243" s="194"/>
      <c r="AN243" s="194"/>
      <c r="AO243" s="194"/>
      <c r="AP243" s="194"/>
      <c r="AQ243" s="194"/>
      <c r="AR243" s="194"/>
      <c r="AS243" s="195"/>
      <c r="AT243" s="195"/>
      <c r="AU243" s="195"/>
      <c r="AV243" s="195"/>
      <c r="AW243" s="195"/>
      <c r="AX243" s="195"/>
      <c r="AY243" s="195"/>
      <c r="AZ243" s="195"/>
      <c r="BA243" s="195"/>
      <c r="BB243" s="195"/>
      <c r="BC243" s="195"/>
      <c r="BD243" s="195"/>
      <c r="BE243" s="195"/>
      <c r="BF243" s="195"/>
      <c r="BG243" s="195"/>
      <c r="BH243" s="195"/>
      <c r="BI243" s="195"/>
      <c r="BJ243" s="195"/>
    </row>
    <row r="244" spans="1:62" s="196" customFormat="1" ht="21" customHeight="1">
      <c r="A244" s="172" t="s">
        <v>97</v>
      </c>
      <c r="B244" s="21"/>
      <c r="C244" s="35"/>
      <c r="D244" s="34" t="s">
        <v>325</v>
      </c>
      <c r="E244" s="34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3"/>
      <c r="V244" s="40"/>
      <c r="W244" s="40"/>
      <c r="X244" s="40"/>
      <c r="Y244" s="194"/>
      <c r="Z244" s="194"/>
      <c r="AA244" s="194"/>
      <c r="AB244" s="194"/>
      <c r="AC244" s="194"/>
      <c r="AD244" s="194"/>
      <c r="AE244" s="194"/>
      <c r="AF244" s="194"/>
      <c r="AG244" s="194"/>
      <c r="AH244" s="194"/>
      <c r="AI244" s="194"/>
      <c r="AJ244" s="194"/>
      <c r="AK244" s="194"/>
      <c r="AL244" s="194"/>
      <c r="AM244" s="194"/>
      <c r="AN244" s="194"/>
      <c r="AO244" s="194"/>
      <c r="AP244" s="194"/>
      <c r="AQ244" s="194"/>
      <c r="AR244" s="194"/>
      <c r="AS244" s="195"/>
      <c r="AT244" s="195"/>
      <c r="AU244" s="195"/>
      <c r="AV244" s="195"/>
      <c r="AW244" s="195"/>
      <c r="AX244" s="195"/>
      <c r="AY244" s="195"/>
      <c r="AZ244" s="195"/>
      <c r="BA244" s="195"/>
      <c r="BB244" s="195"/>
      <c r="BC244" s="195"/>
      <c r="BD244" s="195"/>
      <c r="BE244" s="195"/>
      <c r="BF244" s="195"/>
      <c r="BG244" s="195"/>
      <c r="BH244" s="195"/>
      <c r="BI244" s="195"/>
      <c r="BJ244" s="195"/>
    </row>
    <row r="245" spans="1:62" s="196" customFormat="1" ht="21" customHeight="1">
      <c r="A245" s="29"/>
      <c r="B245" s="21"/>
      <c r="C245" s="35"/>
      <c r="D245" s="34"/>
      <c r="E245" s="34" t="s">
        <v>229</v>
      </c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3"/>
      <c r="V245" s="40"/>
      <c r="W245" s="40"/>
      <c r="X245" s="40"/>
      <c r="Y245" s="194"/>
      <c r="Z245" s="194"/>
      <c r="AA245" s="194"/>
      <c r="AB245" s="194"/>
      <c r="AC245" s="194"/>
      <c r="AD245" s="194"/>
      <c r="AE245" s="194"/>
      <c r="AF245" s="194"/>
      <c r="AG245" s="194"/>
      <c r="AH245" s="194"/>
      <c r="AI245" s="194"/>
      <c r="AJ245" s="194"/>
      <c r="AK245" s="194"/>
      <c r="AL245" s="194"/>
      <c r="AM245" s="194"/>
      <c r="AN245" s="194"/>
      <c r="AO245" s="194"/>
      <c r="AP245" s="194"/>
      <c r="AQ245" s="194"/>
      <c r="AR245" s="194"/>
      <c r="AS245" s="195"/>
      <c r="AT245" s="195"/>
      <c r="AU245" s="195"/>
      <c r="AV245" s="195"/>
      <c r="AW245" s="195"/>
      <c r="AX245" s="195"/>
      <c r="AY245" s="195"/>
      <c r="AZ245" s="195"/>
      <c r="BA245" s="195"/>
      <c r="BB245" s="195"/>
      <c r="BC245" s="195"/>
      <c r="BD245" s="195"/>
      <c r="BE245" s="195"/>
      <c r="BF245" s="195"/>
      <c r="BG245" s="195"/>
      <c r="BH245" s="195"/>
      <c r="BI245" s="195"/>
      <c r="BJ245" s="195"/>
    </row>
    <row r="246" spans="1:62" s="196" customFormat="1" ht="21" customHeight="1">
      <c r="A246" s="172" t="s">
        <v>99</v>
      </c>
      <c r="B246" s="21"/>
      <c r="C246" s="35"/>
      <c r="D246" s="34" t="s">
        <v>330</v>
      </c>
      <c r="E246" s="34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3"/>
      <c r="V246" s="40">
        <v>21196</v>
      </c>
      <c r="W246" s="40"/>
      <c r="X246" s="40">
        <v>8840</v>
      </c>
      <c r="Y246" s="194"/>
      <c r="Z246" s="194"/>
      <c r="AA246" s="194"/>
      <c r="AB246" s="194"/>
      <c r="AC246" s="194"/>
      <c r="AD246" s="194"/>
      <c r="AE246" s="194"/>
      <c r="AF246" s="194"/>
      <c r="AG246" s="194"/>
      <c r="AH246" s="194"/>
      <c r="AI246" s="194"/>
      <c r="AJ246" s="194"/>
      <c r="AK246" s="194"/>
      <c r="AL246" s="194"/>
      <c r="AM246" s="194"/>
      <c r="AN246" s="194"/>
      <c r="AO246" s="194"/>
      <c r="AP246" s="194"/>
      <c r="AQ246" s="194"/>
      <c r="AR246" s="194"/>
      <c r="AS246" s="195"/>
      <c r="AT246" s="195"/>
      <c r="AU246" s="195"/>
      <c r="AV246" s="195"/>
      <c r="AW246" s="195"/>
      <c r="AX246" s="195"/>
      <c r="AY246" s="195"/>
      <c r="AZ246" s="195"/>
      <c r="BA246" s="195"/>
      <c r="BB246" s="195"/>
      <c r="BC246" s="195"/>
      <c r="BD246" s="195"/>
      <c r="BE246" s="195"/>
      <c r="BF246" s="195"/>
      <c r="BG246" s="195"/>
      <c r="BH246" s="195"/>
      <c r="BI246" s="195"/>
      <c r="BJ246" s="195"/>
    </row>
    <row r="247" spans="1:62" s="196" customFormat="1" ht="21" customHeight="1">
      <c r="A247" s="29"/>
      <c r="B247" s="21"/>
      <c r="C247" s="35"/>
      <c r="D247" s="34"/>
      <c r="E247" s="34" t="s">
        <v>229</v>
      </c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3"/>
      <c r="V247" s="40">
        <v>21196</v>
      </c>
      <c r="W247" s="40"/>
      <c r="X247" s="40">
        <v>8840</v>
      </c>
      <c r="Y247" s="194"/>
      <c r="Z247" s="194"/>
      <c r="AA247" s="194"/>
      <c r="AB247" s="194"/>
      <c r="AC247" s="194"/>
      <c r="AD247" s="194"/>
      <c r="AE247" s="194"/>
      <c r="AF247" s="194"/>
      <c r="AG247" s="194"/>
      <c r="AH247" s="194"/>
      <c r="AI247" s="194"/>
      <c r="AJ247" s="194"/>
      <c r="AK247" s="194"/>
      <c r="AL247" s="194"/>
      <c r="AM247" s="194"/>
      <c r="AN247" s="194"/>
      <c r="AO247" s="194"/>
      <c r="AP247" s="194"/>
      <c r="AQ247" s="194"/>
      <c r="AR247" s="194"/>
      <c r="AS247" s="195"/>
      <c r="AT247" s="195"/>
      <c r="AU247" s="195"/>
      <c r="AV247" s="195"/>
      <c r="AW247" s="195"/>
      <c r="AX247" s="195"/>
      <c r="AY247" s="195"/>
      <c r="AZ247" s="195"/>
      <c r="BA247" s="195"/>
      <c r="BB247" s="195"/>
      <c r="BC247" s="195"/>
      <c r="BD247" s="195"/>
      <c r="BE247" s="195"/>
      <c r="BF247" s="195"/>
      <c r="BG247" s="195"/>
      <c r="BH247" s="195"/>
      <c r="BI247" s="195"/>
      <c r="BJ247" s="195"/>
    </row>
    <row r="248" spans="1:62" s="196" customFormat="1" ht="21" customHeight="1">
      <c r="A248" s="172" t="s">
        <v>106</v>
      </c>
      <c r="B248" s="21"/>
      <c r="C248" s="35"/>
      <c r="D248" s="34" t="s">
        <v>231</v>
      </c>
      <c r="E248" s="34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3"/>
      <c r="V248" s="40">
        <v>9389</v>
      </c>
      <c r="W248" s="40"/>
      <c r="X248" s="40">
        <v>2270</v>
      </c>
      <c r="Y248" s="194"/>
      <c r="Z248" s="194"/>
      <c r="AA248" s="194"/>
      <c r="AB248" s="194"/>
      <c r="AC248" s="194"/>
      <c r="AD248" s="194"/>
      <c r="AE248" s="194"/>
      <c r="AF248" s="194"/>
      <c r="AG248" s="194"/>
      <c r="AH248" s="194"/>
      <c r="AI248" s="194"/>
      <c r="AJ248" s="194"/>
      <c r="AK248" s="194"/>
      <c r="AL248" s="194"/>
      <c r="AM248" s="194"/>
      <c r="AN248" s="194"/>
      <c r="AO248" s="194"/>
      <c r="AP248" s="194"/>
      <c r="AQ248" s="194"/>
      <c r="AR248" s="194"/>
      <c r="AS248" s="195"/>
      <c r="AT248" s="195"/>
      <c r="AU248" s="195"/>
      <c r="AV248" s="195"/>
      <c r="AW248" s="195"/>
      <c r="AX248" s="195"/>
      <c r="AY248" s="195"/>
      <c r="AZ248" s="195"/>
      <c r="BA248" s="195"/>
      <c r="BB248" s="195"/>
      <c r="BC248" s="195"/>
      <c r="BD248" s="195"/>
      <c r="BE248" s="195"/>
      <c r="BF248" s="195"/>
      <c r="BG248" s="195"/>
      <c r="BH248" s="195"/>
      <c r="BI248" s="195"/>
      <c r="BJ248" s="195"/>
    </row>
    <row r="249" spans="1:62" s="196" customFormat="1" ht="21" customHeight="1">
      <c r="A249" s="29"/>
      <c r="B249" s="21"/>
      <c r="C249" s="35"/>
      <c r="D249" s="34"/>
      <c r="E249" s="34" t="s">
        <v>229</v>
      </c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3"/>
      <c r="V249" s="40">
        <v>9386</v>
      </c>
      <c r="W249" s="40"/>
      <c r="X249" s="40">
        <v>2267</v>
      </c>
      <c r="Y249" s="194"/>
      <c r="Z249" s="194"/>
      <c r="AA249" s="194"/>
      <c r="AB249" s="194"/>
      <c r="AC249" s="194"/>
      <c r="AD249" s="194"/>
      <c r="AE249" s="194"/>
      <c r="AF249" s="194"/>
      <c r="AG249" s="194"/>
      <c r="AH249" s="194"/>
      <c r="AI249" s="194"/>
      <c r="AJ249" s="194"/>
      <c r="AK249" s="194"/>
      <c r="AL249" s="194"/>
      <c r="AM249" s="194"/>
      <c r="AN249" s="194"/>
      <c r="AO249" s="194"/>
      <c r="AP249" s="194"/>
      <c r="AQ249" s="194"/>
      <c r="AR249" s="194"/>
      <c r="AS249" s="195"/>
      <c r="AT249" s="195"/>
      <c r="AU249" s="195"/>
      <c r="AV249" s="195"/>
      <c r="AW249" s="195"/>
      <c r="AX249" s="195"/>
      <c r="AY249" s="195"/>
      <c r="AZ249" s="195"/>
      <c r="BA249" s="195"/>
      <c r="BB249" s="195"/>
      <c r="BC249" s="195"/>
      <c r="BD249" s="195"/>
      <c r="BE249" s="195"/>
      <c r="BF249" s="195"/>
      <c r="BG249" s="195"/>
      <c r="BH249" s="195"/>
      <c r="BI249" s="195"/>
      <c r="BJ249" s="195"/>
    </row>
    <row r="250" spans="1:62" s="196" customFormat="1" ht="21" customHeight="1">
      <c r="A250" s="172" t="s">
        <v>107</v>
      </c>
      <c r="B250" s="21"/>
      <c r="C250" s="35"/>
      <c r="D250" s="34" t="s">
        <v>109</v>
      </c>
      <c r="E250" s="34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3"/>
      <c r="V250" s="40">
        <v>2273</v>
      </c>
      <c r="W250" s="40"/>
      <c r="X250" s="40">
        <v>514</v>
      </c>
      <c r="Y250" s="194"/>
      <c r="Z250" s="194"/>
      <c r="AA250" s="194"/>
      <c r="AB250" s="194"/>
      <c r="AC250" s="194"/>
      <c r="AD250" s="194"/>
      <c r="AE250" s="194"/>
      <c r="AF250" s="194"/>
      <c r="AG250" s="194"/>
      <c r="AH250" s="194"/>
      <c r="AI250" s="194"/>
      <c r="AJ250" s="194"/>
      <c r="AK250" s="194"/>
      <c r="AL250" s="194"/>
      <c r="AM250" s="194"/>
      <c r="AN250" s="194"/>
      <c r="AO250" s="194"/>
      <c r="AP250" s="194"/>
      <c r="AQ250" s="194"/>
      <c r="AR250" s="194"/>
      <c r="AS250" s="195"/>
      <c r="AT250" s="195"/>
      <c r="AU250" s="195"/>
      <c r="AV250" s="195"/>
      <c r="AW250" s="195"/>
      <c r="AX250" s="195"/>
      <c r="AY250" s="195"/>
      <c r="AZ250" s="195"/>
      <c r="BA250" s="195"/>
      <c r="BB250" s="195"/>
      <c r="BC250" s="195"/>
      <c r="BD250" s="195"/>
      <c r="BE250" s="195"/>
      <c r="BF250" s="195"/>
      <c r="BG250" s="195"/>
      <c r="BH250" s="195"/>
      <c r="BI250" s="195"/>
      <c r="BJ250" s="195"/>
    </row>
    <row r="251" spans="1:62" s="196" customFormat="1" ht="21" customHeight="1">
      <c r="A251" s="29"/>
      <c r="B251" s="21"/>
      <c r="C251" s="35"/>
      <c r="D251" s="34"/>
      <c r="E251" s="34" t="s">
        <v>292</v>
      </c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3"/>
      <c r="V251" s="40"/>
      <c r="W251" s="40"/>
      <c r="X251" s="40"/>
      <c r="Y251" s="194"/>
      <c r="Z251" s="194"/>
      <c r="AA251" s="194"/>
      <c r="AB251" s="194"/>
      <c r="AC251" s="194"/>
      <c r="AD251" s="194"/>
      <c r="AE251" s="194"/>
      <c r="AF251" s="194"/>
      <c r="AG251" s="194"/>
      <c r="AH251" s="194"/>
      <c r="AI251" s="194"/>
      <c r="AJ251" s="194"/>
      <c r="AK251" s="194"/>
      <c r="AL251" s="194"/>
      <c r="AM251" s="194"/>
      <c r="AN251" s="194"/>
      <c r="AO251" s="194"/>
      <c r="AP251" s="194"/>
      <c r="AQ251" s="194"/>
      <c r="AR251" s="194"/>
      <c r="AS251" s="195"/>
      <c r="AT251" s="195"/>
      <c r="AU251" s="195"/>
      <c r="AV251" s="195"/>
      <c r="AW251" s="195"/>
      <c r="AX251" s="195"/>
      <c r="AY251" s="195"/>
      <c r="AZ251" s="195"/>
      <c r="BA251" s="195"/>
      <c r="BB251" s="195"/>
      <c r="BC251" s="195"/>
      <c r="BD251" s="195"/>
      <c r="BE251" s="195"/>
      <c r="BF251" s="195"/>
      <c r="BG251" s="195"/>
      <c r="BH251" s="195"/>
      <c r="BI251" s="195"/>
      <c r="BJ251" s="195"/>
    </row>
    <row r="252" spans="1:62" s="177" customFormat="1" ht="21" customHeight="1">
      <c r="A252" s="173" t="s">
        <v>102</v>
      </c>
      <c r="B252" s="18"/>
      <c r="C252" s="36" t="s">
        <v>111</v>
      </c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20" t="s">
        <v>349</v>
      </c>
      <c r="V252" s="95">
        <f>V242+V244+V246+V248+V250</f>
        <v>104250</v>
      </c>
      <c r="W252" s="95">
        <f>W242+W244+W246+W248+W250</f>
        <v>0</v>
      </c>
      <c r="X252" s="95">
        <f>X242+X244+X246+X248+X250</f>
        <v>88389</v>
      </c>
      <c r="Y252" s="199"/>
      <c r="Z252" s="199"/>
      <c r="AA252" s="199"/>
      <c r="AB252" s="199"/>
      <c r="AC252" s="199"/>
      <c r="AD252" s="199"/>
      <c r="AE252" s="199"/>
      <c r="AF252" s="199"/>
      <c r="AG252" s="199"/>
      <c r="AH252" s="199"/>
      <c r="AI252" s="199"/>
      <c r="AJ252" s="199"/>
      <c r="AK252" s="199"/>
      <c r="AL252" s="199"/>
      <c r="AM252" s="199"/>
      <c r="AN252" s="199"/>
      <c r="AO252" s="199"/>
      <c r="AP252" s="199"/>
      <c r="AQ252" s="199"/>
      <c r="AR252" s="200"/>
      <c r="AS252" s="179"/>
      <c r="AT252" s="179"/>
      <c r="AU252" s="179"/>
      <c r="AV252" s="179"/>
      <c r="AW252" s="179"/>
      <c r="AX252" s="179"/>
      <c r="AY252" s="179"/>
      <c r="AZ252" s="179"/>
      <c r="BA252" s="179"/>
      <c r="BB252" s="179"/>
      <c r="BC252" s="179"/>
      <c r="BD252" s="179"/>
      <c r="BE252" s="179"/>
      <c r="BF252" s="179"/>
      <c r="BG252" s="179"/>
      <c r="BH252" s="179"/>
      <c r="BI252" s="179"/>
      <c r="BJ252" s="179"/>
    </row>
    <row r="253" spans="1:62" s="196" customFormat="1" ht="21" customHeight="1">
      <c r="A253" s="172" t="s">
        <v>108</v>
      </c>
      <c r="B253" s="21"/>
      <c r="C253" s="36"/>
      <c r="D253" s="34" t="s">
        <v>326</v>
      </c>
      <c r="E253" s="34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4"/>
      <c r="V253" s="40"/>
      <c r="W253" s="40"/>
      <c r="X253" s="40"/>
      <c r="Y253" s="194"/>
      <c r="Z253" s="194"/>
      <c r="AA253" s="194"/>
      <c r="AB253" s="194"/>
      <c r="AC253" s="194"/>
      <c r="AD253" s="194"/>
      <c r="AE253" s="194"/>
      <c r="AF253" s="194"/>
      <c r="AG253" s="194"/>
      <c r="AH253" s="194"/>
      <c r="AI253" s="194"/>
      <c r="AJ253" s="194"/>
      <c r="AK253" s="194"/>
      <c r="AL253" s="194"/>
      <c r="AM253" s="194"/>
      <c r="AN253" s="194"/>
      <c r="AO253" s="194"/>
      <c r="AP253" s="194"/>
      <c r="AQ253" s="194"/>
      <c r="AR253" s="201"/>
      <c r="AS253" s="195"/>
      <c r="AT253" s="195"/>
      <c r="AU253" s="195"/>
      <c r="AV253" s="195"/>
      <c r="AW253" s="195"/>
      <c r="AX253" s="195"/>
      <c r="AY253" s="195"/>
      <c r="AZ253" s="195"/>
      <c r="BA253" s="195"/>
      <c r="BB253" s="195"/>
      <c r="BC253" s="195"/>
      <c r="BD253" s="195"/>
      <c r="BE253" s="195"/>
      <c r="BF253" s="195"/>
      <c r="BG253" s="195"/>
      <c r="BH253" s="195"/>
      <c r="BI253" s="195"/>
      <c r="BJ253" s="195"/>
    </row>
    <row r="254" spans="1:62" s="196" customFormat="1" ht="21" customHeight="1">
      <c r="A254" s="29"/>
      <c r="B254" s="21"/>
      <c r="C254" s="36"/>
      <c r="D254" s="34"/>
      <c r="E254" s="34" t="s">
        <v>233</v>
      </c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4"/>
      <c r="V254" s="40"/>
      <c r="W254" s="40"/>
      <c r="X254" s="40"/>
      <c r="Y254" s="194"/>
      <c r="Z254" s="194"/>
      <c r="AA254" s="194"/>
      <c r="AB254" s="194"/>
      <c r="AC254" s="194"/>
      <c r="AD254" s="194"/>
      <c r="AE254" s="194"/>
      <c r="AF254" s="194"/>
      <c r="AG254" s="194"/>
      <c r="AH254" s="194"/>
      <c r="AI254" s="194"/>
      <c r="AJ254" s="194"/>
      <c r="AK254" s="194"/>
      <c r="AL254" s="194"/>
      <c r="AM254" s="194"/>
      <c r="AN254" s="194"/>
      <c r="AO254" s="194"/>
      <c r="AP254" s="194"/>
      <c r="AQ254" s="194"/>
      <c r="AR254" s="201"/>
      <c r="AS254" s="195"/>
      <c r="AT254" s="195"/>
      <c r="AU254" s="195"/>
      <c r="AV254" s="195"/>
      <c r="AW254" s="195"/>
      <c r="AX254" s="195"/>
      <c r="AY254" s="195"/>
      <c r="AZ254" s="195"/>
      <c r="BA254" s="195"/>
      <c r="BB254" s="195"/>
      <c r="BC254" s="195"/>
      <c r="BD254" s="195"/>
      <c r="BE254" s="195"/>
      <c r="BF254" s="195"/>
      <c r="BG254" s="195"/>
      <c r="BH254" s="195"/>
      <c r="BI254" s="195"/>
      <c r="BJ254" s="195"/>
    </row>
    <row r="255" spans="1:62" s="196" customFormat="1" ht="21" customHeight="1">
      <c r="A255" s="172" t="s">
        <v>112</v>
      </c>
      <c r="B255" s="21"/>
      <c r="C255" s="36"/>
      <c r="D255" s="34" t="s">
        <v>331</v>
      </c>
      <c r="E255" s="34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4"/>
      <c r="V255" s="40"/>
      <c r="W255" s="40"/>
      <c r="X255" s="40"/>
      <c r="Y255" s="194"/>
      <c r="Z255" s="194"/>
      <c r="AA255" s="194"/>
      <c r="AB255" s="194"/>
      <c r="AC255" s="194"/>
      <c r="AD255" s="194"/>
      <c r="AE255" s="194"/>
      <c r="AF255" s="194"/>
      <c r="AG255" s="194"/>
      <c r="AH255" s="194"/>
      <c r="AI255" s="194"/>
      <c r="AJ255" s="194"/>
      <c r="AK255" s="194"/>
      <c r="AL255" s="194"/>
      <c r="AM255" s="194"/>
      <c r="AN255" s="194"/>
      <c r="AO255" s="194"/>
      <c r="AP255" s="194"/>
      <c r="AQ255" s="194"/>
      <c r="AR255" s="201"/>
      <c r="AS255" s="195"/>
      <c r="AT255" s="195"/>
      <c r="AU255" s="195"/>
      <c r="AV255" s="195"/>
      <c r="AW255" s="195"/>
      <c r="AX255" s="195"/>
      <c r="AY255" s="195"/>
      <c r="AZ255" s="195"/>
      <c r="BA255" s="195"/>
      <c r="BB255" s="195"/>
      <c r="BC255" s="195"/>
      <c r="BD255" s="195"/>
      <c r="BE255" s="195"/>
      <c r="BF255" s="195"/>
      <c r="BG255" s="195"/>
      <c r="BH255" s="195"/>
      <c r="BI255" s="195"/>
      <c r="BJ255" s="195"/>
    </row>
    <row r="256" spans="1:62" s="196" customFormat="1" ht="21" customHeight="1">
      <c r="A256" s="29"/>
      <c r="B256" s="21"/>
      <c r="C256" s="36"/>
      <c r="D256" s="34"/>
      <c r="E256" s="34" t="s">
        <v>233</v>
      </c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4"/>
      <c r="V256" s="40"/>
      <c r="W256" s="40"/>
      <c r="X256" s="40"/>
      <c r="Y256" s="194"/>
      <c r="Z256" s="194"/>
      <c r="AA256" s="194"/>
      <c r="AB256" s="194"/>
      <c r="AC256" s="194"/>
      <c r="AD256" s="194"/>
      <c r="AE256" s="194"/>
      <c r="AF256" s="194"/>
      <c r="AG256" s="194"/>
      <c r="AH256" s="194"/>
      <c r="AI256" s="194"/>
      <c r="AJ256" s="194"/>
      <c r="AK256" s="194"/>
      <c r="AL256" s="194"/>
      <c r="AM256" s="194"/>
      <c r="AN256" s="194"/>
      <c r="AO256" s="194"/>
      <c r="AP256" s="194"/>
      <c r="AQ256" s="194"/>
      <c r="AR256" s="201"/>
      <c r="AS256" s="195"/>
      <c r="AT256" s="195"/>
      <c r="AU256" s="195"/>
      <c r="AV256" s="195"/>
      <c r="AW256" s="195"/>
      <c r="AX256" s="195"/>
      <c r="AY256" s="195"/>
      <c r="AZ256" s="195"/>
      <c r="BA256" s="195"/>
      <c r="BB256" s="195"/>
      <c r="BC256" s="195"/>
      <c r="BD256" s="195"/>
      <c r="BE256" s="195"/>
      <c r="BF256" s="195"/>
      <c r="BG256" s="195"/>
      <c r="BH256" s="195"/>
      <c r="BI256" s="195"/>
      <c r="BJ256" s="195"/>
    </row>
    <row r="257" spans="1:62" s="196" customFormat="1" ht="21" customHeight="1">
      <c r="A257" s="172" t="s">
        <v>113</v>
      </c>
      <c r="B257" s="21"/>
      <c r="C257" s="36"/>
      <c r="D257" s="34" t="s">
        <v>337</v>
      </c>
      <c r="E257" s="34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3"/>
      <c r="V257" s="40">
        <v>2101</v>
      </c>
      <c r="W257" s="40"/>
      <c r="X257" s="40">
        <v>161</v>
      </c>
      <c r="Y257" s="194"/>
      <c r="Z257" s="194"/>
      <c r="AA257" s="194"/>
      <c r="AB257" s="194"/>
      <c r="AC257" s="194"/>
      <c r="AD257" s="194"/>
      <c r="AE257" s="194"/>
      <c r="AF257" s="194"/>
      <c r="AG257" s="194"/>
      <c r="AH257" s="194"/>
      <c r="AI257" s="194"/>
      <c r="AJ257" s="194"/>
      <c r="AK257" s="194"/>
      <c r="AL257" s="194"/>
      <c r="AM257" s="194"/>
      <c r="AN257" s="194"/>
      <c r="AO257" s="194"/>
      <c r="AP257" s="194"/>
      <c r="AQ257" s="194"/>
      <c r="AR257" s="194"/>
      <c r="AS257" s="195"/>
      <c r="AT257" s="195"/>
      <c r="AU257" s="195"/>
      <c r="AV257" s="195"/>
      <c r="AW257" s="195"/>
      <c r="AX257" s="195"/>
      <c r="AY257" s="195"/>
      <c r="AZ257" s="195"/>
      <c r="BA257" s="195"/>
      <c r="BB257" s="195"/>
      <c r="BC257" s="195"/>
      <c r="BD257" s="195"/>
      <c r="BE257" s="195"/>
      <c r="BF257" s="195"/>
      <c r="BG257" s="195"/>
      <c r="BH257" s="195"/>
      <c r="BI257" s="195"/>
      <c r="BJ257" s="195"/>
    </row>
    <row r="258" spans="1:62" s="196" customFormat="1" ht="21" customHeight="1">
      <c r="A258" s="29"/>
      <c r="B258" s="21"/>
      <c r="C258" s="36"/>
      <c r="D258" s="34"/>
      <c r="E258" s="34" t="s">
        <v>233</v>
      </c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4"/>
      <c r="V258" s="40">
        <v>621</v>
      </c>
      <c r="W258" s="40"/>
      <c r="X258" s="40">
        <v>161</v>
      </c>
      <c r="Y258" s="194"/>
      <c r="Z258" s="194"/>
      <c r="AA258" s="194"/>
      <c r="AB258" s="194"/>
      <c r="AC258" s="194"/>
      <c r="AD258" s="194"/>
      <c r="AE258" s="194"/>
      <c r="AF258" s="194"/>
      <c r="AG258" s="194"/>
      <c r="AH258" s="194"/>
      <c r="AI258" s="194"/>
      <c r="AJ258" s="194"/>
      <c r="AK258" s="194"/>
      <c r="AL258" s="194"/>
      <c r="AM258" s="194"/>
      <c r="AN258" s="194"/>
      <c r="AO258" s="194"/>
      <c r="AP258" s="194"/>
      <c r="AQ258" s="194"/>
      <c r="AR258" s="201"/>
      <c r="AS258" s="195"/>
      <c r="AT258" s="195"/>
      <c r="AU258" s="195"/>
      <c r="AV258" s="195"/>
      <c r="AW258" s="195"/>
      <c r="AX258" s="195"/>
      <c r="AY258" s="195"/>
      <c r="AZ258" s="195"/>
      <c r="BA258" s="195"/>
      <c r="BB258" s="195"/>
      <c r="BC258" s="195"/>
      <c r="BD258" s="195"/>
      <c r="BE258" s="195"/>
      <c r="BF258" s="195"/>
      <c r="BG258" s="195"/>
      <c r="BH258" s="195"/>
      <c r="BI258" s="195"/>
      <c r="BJ258" s="195"/>
    </row>
    <row r="259" spans="1:62" s="196" customFormat="1" ht="21" customHeight="1">
      <c r="A259" s="172" t="s">
        <v>114</v>
      </c>
      <c r="B259" s="21"/>
      <c r="C259" s="36"/>
      <c r="D259" s="34" t="s">
        <v>327</v>
      </c>
      <c r="E259" s="34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3"/>
      <c r="V259" s="40"/>
      <c r="W259" s="40"/>
      <c r="X259" s="40"/>
      <c r="Y259" s="194"/>
      <c r="Z259" s="194"/>
      <c r="AA259" s="194"/>
      <c r="AB259" s="194"/>
      <c r="AC259" s="194"/>
      <c r="AD259" s="194"/>
      <c r="AE259" s="194"/>
      <c r="AF259" s="194"/>
      <c r="AG259" s="194"/>
      <c r="AH259" s="194"/>
      <c r="AI259" s="194"/>
      <c r="AJ259" s="194"/>
      <c r="AK259" s="194"/>
      <c r="AL259" s="194"/>
      <c r="AM259" s="194"/>
      <c r="AN259" s="194"/>
      <c r="AO259" s="194"/>
      <c r="AP259" s="194"/>
      <c r="AQ259" s="194"/>
      <c r="AR259" s="194"/>
      <c r="AS259" s="195"/>
      <c r="AT259" s="195"/>
      <c r="AU259" s="195"/>
      <c r="AV259" s="195"/>
      <c r="AW259" s="195"/>
      <c r="AX259" s="195"/>
      <c r="AY259" s="195"/>
      <c r="AZ259" s="195"/>
      <c r="BA259" s="195"/>
      <c r="BB259" s="195"/>
      <c r="BC259" s="195"/>
      <c r="BD259" s="195"/>
      <c r="BE259" s="195"/>
      <c r="BF259" s="195"/>
      <c r="BG259" s="195"/>
      <c r="BH259" s="195"/>
      <c r="BI259" s="195"/>
      <c r="BJ259" s="195"/>
    </row>
    <row r="260" spans="1:62" s="196" customFormat="1" ht="21" customHeight="1">
      <c r="A260" s="172" t="s">
        <v>123</v>
      </c>
      <c r="B260" s="21"/>
      <c r="C260" s="36"/>
      <c r="D260" s="34" t="s">
        <v>115</v>
      </c>
      <c r="E260" s="34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3"/>
      <c r="V260" s="40">
        <v>8160</v>
      </c>
      <c r="W260" s="40"/>
      <c r="X260" s="40">
        <v>21459</v>
      </c>
      <c r="Y260" s="194"/>
      <c r="Z260" s="194"/>
      <c r="AA260" s="194"/>
      <c r="AB260" s="194"/>
      <c r="AC260" s="194"/>
      <c r="AD260" s="194"/>
      <c r="AE260" s="194"/>
      <c r="AF260" s="194"/>
      <c r="AG260" s="194"/>
      <c r="AH260" s="194"/>
      <c r="AI260" s="194"/>
      <c r="AJ260" s="194"/>
      <c r="AK260" s="194"/>
      <c r="AL260" s="194"/>
      <c r="AM260" s="194"/>
      <c r="AN260" s="194"/>
      <c r="AO260" s="194"/>
      <c r="AP260" s="194"/>
      <c r="AQ260" s="194"/>
      <c r="AR260" s="194"/>
      <c r="AS260" s="195"/>
      <c r="AT260" s="195"/>
      <c r="AU260" s="195"/>
      <c r="AV260" s="195"/>
      <c r="AW260" s="195"/>
      <c r="AX260" s="195"/>
      <c r="AY260" s="195"/>
      <c r="AZ260" s="195"/>
      <c r="BA260" s="195"/>
      <c r="BB260" s="195"/>
      <c r="BC260" s="195"/>
      <c r="BD260" s="195"/>
      <c r="BE260" s="195"/>
      <c r="BF260" s="195"/>
      <c r="BG260" s="195"/>
      <c r="BH260" s="195"/>
      <c r="BI260" s="195"/>
      <c r="BJ260" s="195"/>
    </row>
    <row r="261" spans="1:62" s="196" customFormat="1" ht="21" customHeight="1">
      <c r="A261" s="29"/>
      <c r="B261" s="21"/>
      <c r="C261" s="36"/>
      <c r="D261" s="34"/>
      <c r="E261" s="34" t="s">
        <v>292</v>
      </c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3"/>
      <c r="V261" s="40"/>
      <c r="W261" s="40"/>
      <c r="X261" s="40"/>
      <c r="Y261" s="194"/>
      <c r="Z261" s="194"/>
      <c r="AA261" s="194"/>
      <c r="AB261" s="194"/>
      <c r="AC261" s="194"/>
      <c r="AD261" s="194"/>
      <c r="AE261" s="194"/>
      <c r="AF261" s="194"/>
      <c r="AG261" s="194"/>
      <c r="AH261" s="194"/>
      <c r="AI261" s="194"/>
      <c r="AJ261" s="194"/>
      <c r="AK261" s="194"/>
      <c r="AL261" s="194"/>
      <c r="AM261" s="194"/>
      <c r="AN261" s="194"/>
      <c r="AO261" s="194"/>
      <c r="AP261" s="194"/>
      <c r="AQ261" s="194"/>
      <c r="AR261" s="194"/>
      <c r="AS261" s="195"/>
      <c r="AT261" s="195"/>
      <c r="AU261" s="195"/>
      <c r="AV261" s="195"/>
      <c r="AW261" s="195"/>
      <c r="AX261" s="195"/>
      <c r="AY261" s="195"/>
      <c r="AZ261" s="195"/>
      <c r="BA261" s="195"/>
      <c r="BB261" s="195"/>
      <c r="BC261" s="195"/>
      <c r="BD261" s="195"/>
      <c r="BE261" s="195"/>
      <c r="BF261" s="195"/>
      <c r="BG261" s="195"/>
      <c r="BH261" s="195"/>
      <c r="BI261" s="195"/>
      <c r="BJ261" s="195"/>
    </row>
    <row r="262" spans="1:62" s="177" customFormat="1" ht="21" customHeight="1">
      <c r="A262" s="173" t="s">
        <v>103</v>
      </c>
      <c r="B262" s="18"/>
      <c r="C262" s="36" t="s">
        <v>117</v>
      </c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20" t="s">
        <v>350</v>
      </c>
      <c r="V262" s="95">
        <f>V253+V255+V257+V259+V260</f>
        <v>10261</v>
      </c>
      <c r="W262" s="95">
        <f>W253+W255+W257+W259+W260</f>
        <v>0</v>
      </c>
      <c r="X262" s="95">
        <f>X253+X255+X257+X259+X260</f>
        <v>21620</v>
      </c>
      <c r="Y262" s="199"/>
      <c r="Z262" s="199"/>
      <c r="AA262" s="199"/>
      <c r="AB262" s="199"/>
      <c r="AC262" s="199"/>
      <c r="AD262" s="199"/>
      <c r="AE262" s="199"/>
      <c r="AF262" s="199"/>
      <c r="AG262" s="199"/>
      <c r="AH262" s="199"/>
      <c r="AI262" s="199"/>
      <c r="AJ262" s="199"/>
      <c r="AK262" s="199"/>
      <c r="AL262" s="199"/>
      <c r="AM262" s="199"/>
      <c r="AN262" s="199"/>
      <c r="AO262" s="199"/>
      <c r="AP262" s="199"/>
      <c r="AQ262" s="199"/>
      <c r="AR262" s="200"/>
      <c r="AS262" s="179"/>
      <c r="AT262" s="179"/>
      <c r="AU262" s="179"/>
      <c r="AV262" s="179"/>
      <c r="AW262" s="179"/>
      <c r="AX262" s="179"/>
      <c r="AY262" s="179"/>
      <c r="AZ262" s="179"/>
      <c r="BA262" s="179"/>
      <c r="BB262" s="179"/>
      <c r="BC262" s="179"/>
      <c r="BD262" s="179"/>
      <c r="BE262" s="179"/>
      <c r="BF262" s="179"/>
      <c r="BG262" s="179"/>
      <c r="BH262" s="179"/>
      <c r="BI262" s="179"/>
      <c r="BJ262" s="179"/>
    </row>
    <row r="263" spans="1:62" s="177" customFormat="1" ht="21" customHeight="1">
      <c r="A263" s="174" t="s">
        <v>183</v>
      </c>
      <c r="B263" s="18"/>
      <c r="C263" s="37" t="s">
        <v>118</v>
      </c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20" t="s">
        <v>351</v>
      </c>
      <c r="V263" s="151">
        <f>V252-V262</f>
        <v>93989</v>
      </c>
      <c r="W263" s="151">
        <f>W252-W262</f>
        <v>0</v>
      </c>
      <c r="X263" s="151">
        <f>X252-X262</f>
        <v>66769</v>
      </c>
      <c r="Y263" s="199"/>
      <c r="Z263" s="199"/>
      <c r="AA263" s="199"/>
      <c r="AB263" s="199"/>
      <c r="AC263" s="199"/>
      <c r="AD263" s="199"/>
      <c r="AE263" s="199"/>
      <c r="AF263" s="199"/>
      <c r="AG263" s="199"/>
      <c r="AH263" s="199"/>
      <c r="AI263" s="199"/>
      <c r="AJ263" s="199"/>
      <c r="AK263" s="199"/>
      <c r="AL263" s="199"/>
      <c r="AM263" s="199"/>
      <c r="AN263" s="199"/>
      <c r="AO263" s="199"/>
      <c r="AP263" s="199"/>
      <c r="AQ263" s="199"/>
      <c r="AR263" s="200"/>
      <c r="AS263" s="179"/>
      <c r="AT263" s="179"/>
      <c r="AU263" s="179"/>
      <c r="AV263" s="179"/>
      <c r="AW263" s="179"/>
      <c r="AX263" s="179"/>
      <c r="AY263" s="179"/>
      <c r="AZ263" s="179"/>
      <c r="BA263" s="179"/>
      <c r="BB263" s="179"/>
      <c r="BC263" s="179"/>
      <c r="BD263" s="179"/>
      <c r="BE263" s="179"/>
      <c r="BF263" s="179"/>
      <c r="BG263" s="179"/>
      <c r="BH263" s="179"/>
      <c r="BI263" s="179"/>
      <c r="BJ263" s="179"/>
    </row>
    <row r="264" spans="1:62" s="177" customFormat="1" ht="21" customHeight="1">
      <c r="A264" s="174" t="s">
        <v>184</v>
      </c>
      <c r="B264" s="18"/>
      <c r="C264" s="37" t="s">
        <v>120</v>
      </c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20" t="s">
        <v>119</v>
      </c>
      <c r="V264" s="151">
        <f>V241+V263</f>
        <v>350759</v>
      </c>
      <c r="W264" s="151">
        <f>W241+W263</f>
        <v>0</v>
      </c>
      <c r="X264" s="151">
        <f>X241+X263</f>
        <v>504964</v>
      </c>
      <c r="Y264" s="199"/>
      <c r="Z264" s="199"/>
      <c r="AA264" s="199"/>
      <c r="AB264" s="199"/>
      <c r="AC264" s="199"/>
      <c r="AD264" s="199"/>
      <c r="AE264" s="199"/>
      <c r="AF264" s="199"/>
      <c r="AG264" s="199"/>
      <c r="AH264" s="199"/>
      <c r="AI264" s="199"/>
      <c r="AJ264" s="199"/>
      <c r="AK264" s="199"/>
      <c r="AL264" s="199"/>
      <c r="AM264" s="199"/>
      <c r="AN264" s="199"/>
      <c r="AO264" s="199"/>
      <c r="AP264" s="199"/>
      <c r="AQ264" s="199"/>
      <c r="AR264" s="200"/>
      <c r="AS264" s="179"/>
      <c r="AT264" s="179"/>
      <c r="AU264" s="179"/>
      <c r="AV264" s="179"/>
      <c r="AW264" s="179"/>
      <c r="AX264" s="179"/>
      <c r="AY264" s="179"/>
      <c r="AZ264" s="179"/>
      <c r="BA264" s="179"/>
      <c r="BB264" s="179"/>
      <c r="BC264" s="179"/>
      <c r="BD264" s="179"/>
      <c r="BE264" s="179"/>
      <c r="BF264" s="179"/>
      <c r="BG264" s="179"/>
      <c r="BH264" s="179"/>
      <c r="BI264" s="179"/>
      <c r="BJ264" s="179"/>
    </row>
    <row r="265" spans="1:62" s="177" customFormat="1" ht="21" customHeight="1">
      <c r="A265" s="173" t="s">
        <v>110</v>
      </c>
      <c r="B265" s="18"/>
      <c r="C265" s="36" t="s">
        <v>121</v>
      </c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20"/>
      <c r="V265" s="39">
        <v>44656</v>
      </c>
      <c r="W265" s="39"/>
      <c r="X265" s="39">
        <v>64307</v>
      </c>
      <c r="Y265" s="199"/>
      <c r="Z265" s="199"/>
      <c r="AA265" s="199"/>
      <c r="AB265" s="199"/>
      <c r="AC265" s="199"/>
      <c r="AD265" s="199"/>
      <c r="AE265" s="199"/>
      <c r="AF265" s="199"/>
      <c r="AG265" s="199"/>
      <c r="AH265" s="199"/>
      <c r="AI265" s="199"/>
      <c r="AJ265" s="199"/>
      <c r="AK265" s="199"/>
      <c r="AL265" s="199"/>
      <c r="AM265" s="199"/>
      <c r="AN265" s="199"/>
      <c r="AO265" s="199"/>
      <c r="AP265" s="199"/>
      <c r="AQ265" s="199"/>
      <c r="AR265" s="199"/>
      <c r="AS265" s="179"/>
      <c r="AT265" s="179"/>
      <c r="AU265" s="179"/>
      <c r="AV265" s="179"/>
      <c r="AW265" s="179"/>
      <c r="AX265" s="179"/>
      <c r="AY265" s="179"/>
      <c r="AZ265" s="179"/>
      <c r="BA265" s="179"/>
      <c r="BB265" s="179"/>
      <c r="BC265" s="179"/>
      <c r="BD265" s="179"/>
      <c r="BE265" s="179"/>
      <c r="BF265" s="179"/>
      <c r="BG265" s="179"/>
      <c r="BH265" s="179"/>
      <c r="BI265" s="179"/>
      <c r="BJ265" s="179"/>
    </row>
    <row r="266" spans="1:62" s="177" customFormat="1" ht="21" customHeight="1">
      <c r="A266" s="174" t="s">
        <v>185</v>
      </c>
      <c r="B266" s="19"/>
      <c r="C266" s="37" t="s">
        <v>122</v>
      </c>
      <c r="D266" s="19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20" t="s">
        <v>352</v>
      </c>
      <c r="V266" s="151">
        <f>V264-V265</f>
        <v>306103</v>
      </c>
      <c r="W266" s="151">
        <f>W264-W265</f>
        <v>0</v>
      </c>
      <c r="X266" s="151">
        <f>X264-X265</f>
        <v>440657</v>
      </c>
      <c r="Y266" s="199"/>
      <c r="Z266" s="199"/>
      <c r="AA266" s="199"/>
      <c r="AB266" s="199"/>
      <c r="AC266" s="199"/>
      <c r="AD266" s="199"/>
      <c r="AE266" s="199"/>
      <c r="AF266" s="199"/>
      <c r="AG266" s="199"/>
      <c r="AH266" s="199"/>
      <c r="AI266" s="199"/>
      <c r="AJ266" s="199"/>
      <c r="AK266" s="199"/>
      <c r="AL266" s="199"/>
      <c r="AM266" s="199"/>
      <c r="AN266" s="199"/>
      <c r="AO266" s="199"/>
      <c r="AP266" s="199"/>
      <c r="AQ266" s="199"/>
      <c r="AR266" s="200"/>
      <c r="AS266" s="179"/>
      <c r="AT266" s="179"/>
      <c r="AU266" s="179"/>
      <c r="AV266" s="179"/>
      <c r="AW266" s="179"/>
      <c r="AX266" s="179"/>
      <c r="AY266" s="179"/>
      <c r="AZ266" s="179"/>
      <c r="BA266" s="179"/>
      <c r="BB266" s="179"/>
      <c r="BC266" s="179"/>
      <c r="BD266" s="179"/>
      <c r="BE266" s="179"/>
      <c r="BF266" s="179"/>
      <c r="BG266" s="179"/>
      <c r="BH266" s="179"/>
      <c r="BI266" s="179"/>
      <c r="BJ266" s="179"/>
    </row>
    <row r="267" spans="1:44" ht="20.25" customHeight="1">
      <c r="A267" s="6"/>
      <c r="B267" s="7"/>
      <c r="C267" s="8"/>
      <c r="D267" s="8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9"/>
      <c r="V267" s="11"/>
      <c r="W267" s="11"/>
      <c r="X267" s="11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</row>
    <row r="268" spans="1:44" s="144" customFormat="1" ht="20.25" customHeight="1">
      <c r="A268" s="152"/>
      <c r="B268" s="7"/>
      <c r="C268" s="8" t="str">
        <f>Címlap!C$44</f>
        <v>Debrecen, 2018. április 13.</v>
      </c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9"/>
      <c r="V268" s="11"/>
      <c r="W268" s="11"/>
      <c r="X268" s="11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</row>
    <row r="269" spans="1:44" s="144" customFormat="1" ht="30.75" customHeight="1">
      <c r="A269" s="152"/>
      <c r="B269" s="7"/>
      <c r="C269" s="8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9"/>
      <c r="V269" s="11"/>
      <c r="W269" s="11"/>
      <c r="X269" s="11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</row>
    <row r="270" spans="1:44" s="144" customFormat="1" ht="36.75" customHeight="1">
      <c r="A270" s="152"/>
      <c r="B270" s="7"/>
      <c r="C270" s="8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9"/>
      <c r="V270" s="67"/>
      <c r="W270" s="67"/>
      <c r="X270" s="6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</row>
    <row r="271" spans="1:44" ht="20.25" customHeight="1">
      <c r="A271" s="153"/>
      <c r="B271" s="118"/>
      <c r="C271" s="118"/>
      <c r="D271" s="118"/>
      <c r="E271" s="118"/>
      <c r="F271" s="7"/>
      <c r="G271" s="118"/>
      <c r="H271" s="118"/>
      <c r="I271" s="118"/>
      <c r="J271" s="118"/>
      <c r="K271" s="118"/>
      <c r="L271" s="118"/>
      <c r="M271" s="118"/>
      <c r="N271" s="119"/>
      <c r="O271" s="119"/>
      <c r="P271" s="118"/>
      <c r="Q271" s="118"/>
      <c r="R271" s="118"/>
      <c r="S271" s="118"/>
      <c r="T271" s="118"/>
      <c r="U271" s="119"/>
      <c r="V271" s="120" t="s">
        <v>76</v>
      </c>
      <c r="W271" s="121"/>
      <c r="X271" s="121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</row>
    <row r="272" spans="1:44" ht="20.25" customHeight="1">
      <c r="A272" s="154"/>
      <c r="B272" s="5"/>
      <c r="C272" s="5"/>
      <c r="D272" s="5"/>
      <c r="E272" s="5"/>
      <c r="F272" s="118"/>
      <c r="G272" s="5"/>
      <c r="H272" s="5"/>
      <c r="I272" s="5"/>
      <c r="J272" s="5"/>
      <c r="K272" s="5"/>
      <c r="L272" s="5"/>
      <c r="M272" s="5"/>
      <c r="N272" s="123"/>
      <c r="O272" s="123"/>
      <c r="P272" s="5"/>
      <c r="Q272" s="5"/>
      <c r="R272" s="5"/>
      <c r="S272" s="5"/>
      <c r="T272" s="5"/>
      <c r="U272" s="123"/>
      <c r="V272" s="124" t="s">
        <v>77</v>
      </c>
      <c r="W272" s="125"/>
      <c r="X272" s="125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</row>
  </sheetData>
  <sheetProtection/>
  <mergeCells count="12">
    <mergeCell ref="B218:M218"/>
    <mergeCell ref="B219:M219"/>
    <mergeCell ref="B220:M220"/>
    <mergeCell ref="B7:M7"/>
    <mergeCell ref="B8:M8"/>
    <mergeCell ref="B85:M85"/>
    <mergeCell ref="B86:M86"/>
    <mergeCell ref="B154:M154"/>
    <mergeCell ref="B152:M152"/>
    <mergeCell ref="B153:M153"/>
    <mergeCell ref="C9:L9"/>
    <mergeCell ref="C87:L87"/>
  </mergeCells>
  <printOptions horizontalCentered="1"/>
  <pageMargins left="0" right="0" top="0.35433070866141736" bottom="0" header="0" footer="0"/>
  <pageSetup fitToHeight="4" horizontalDpi="600" verticalDpi="600" orientation="portrait" paperSize="9" scale="56" r:id="rId1"/>
  <rowBreaks count="3" manualBreakCount="3">
    <brk id="78" max="255" man="1"/>
    <brk id="145" max="255" man="1"/>
    <brk id="2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Lőrincz Levente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Lőrincz Levente</dc:creator>
  <cp:keywords/>
  <dc:description/>
  <cp:lastModifiedBy>hacsif</cp:lastModifiedBy>
  <cp:lastPrinted>2018-04-16T09:32:58Z</cp:lastPrinted>
  <dcterms:created xsi:type="dcterms:W3CDTF">1996-10-07T09:58:46Z</dcterms:created>
  <dcterms:modified xsi:type="dcterms:W3CDTF">2018-04-16T09:35:35Z</dcterms:modified>
  <cp:category/>
  <cp:version/>
  <cp:contentType/>
  <cp:contentStatus/>
</cp:coreProperties>
</file>